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0095" windowHeight="4410" activeTab="1"/>
  </bookViews>
  <sheets>
    <sheet name="príjmy" sheetId="1" r:id="rId1"/>
    <sheet name="výdavky" sheetId="2" r:id="rId2"/>
  </sheets>
  <definedNames>
    <definedName name="_xlnm.Print_Titles" localSheetId="1">'výdavky'!$3:$4</definedName>
  </definedNames>
  <calcPr fullCalcOnLoad="1"/>
</workbook>
</file>

<file path=xl/sharedStrings.xml><?xml version="1.0" encoding="utf-8"?>
<sst xmlns="http://schemas.openxmlformats.org/spreadsheetml/2006/main" count="270" uniqueCount="149">
  <si>
    <t>Daň z príjmov fyzických osôb</t>
  </si>
  <si>
    <t>KAPITÁLOVÉ  PRÍJMY SPOLU</t>
  </si>
  <si>
    <t>FINANČNÉ OPERÁCIE SPOLU</t>
  </si>
  <si>
    <t>PRÍJMY SPOLU:</t>
  </si>
  <si>
    <t>údaje sú v €</t>
  </si>
  <si>
    <t xml:space="preserve">Daň z nehnuteľností </t>
  </si>
  <si>
    <t>Dane za špecifické služby</t>
  </si>
  <si>
    <t>Daňové príjmy spolu</t>
  </si>
  <si>
    <t xml:space="preserve">Príjmy z vlastníctva - nájomné </t>
  </si>
  <si>
    <t>Správne poplatky</t>
  </si>
  <si>
    <t>Pokuty a penále</t>
  </si>
  <si>
    <t>Platby za služby a tovary</t>
  </si>
  <si>
    <t>Úroky z vkladov</t>
  </si>
  <si>
    <t>Ostatné príjmy</t>
  </si>
  <si>
    <t>Nedaňové príjmy spolu</t>
  </si>
  <si>
    <t>Transféry zo ŠR - školstvo</t>
  </si>
  <si>
    <t xml:space="preserve">Transféry zo ŠR - prenesený výkon </t>
  </si>
  <si>
    <t>Granty a transféry spolu</t>
  </si>
  <si>
    <t>Z ostatných finančných operácií</t>
  </si>
  <si>
    <t>BEŽNÉ PRÍJMY SPOLU</t>
  </si>
  <si>
    <t>Granty bežné</t>
  </si>
  <si>
    <t>Granty kapitálové</t>
  </si>
  <si>
    <t>PLÁNOVANIE, MANAŽMENT A KONTROLA</t>
  </si>
  <si>
    <t>01.1.1.6</t>
  </si>
  <si>
    <t>Bežné výdavky</t>
  </si>
  <si>
    <t>Kapitálové výdavky</t>
  </si>
  <si>
    <t>1.</t>
  </si>
  <si>
    <t>2.</t>
  </si>
  <si>
    <t>3.</t>
  </si>
  <si>
    <t>4.</t>
  </si>
  <si>
    <t>5.</t>
  </si>
  <si>
    <t>6.</t>
  </si>
  <si>
    <t>7.</t>
  </si>
  <si>
    <t>Program, podprogram, prvok, funkčná, ekonomická klasifikácia</t>
  </si>
  <si>
    <t>.1</t>
  </si>
  <si>
    <t>04.7.3</t>
  </si>
  <si>
    <t>08.3.0</t>
  </si>
  <si>
    <t>01.6.0</t>
  </si>
  <si>
    <t>8.</t>
  </si>
  <si>
    <t>SLUŽBY OBČANOM</t>
  </si>
  <si>
    <t>08.4.0</t>
  </si>
  <si>
    <t>9.</t>
  </si>
  <si>
    <t>05.1.0</t>
  </si>
  <si>
    <t>KOMUNIKÁCIE</t>
  </si>
  <si>
    <t>VZDELÁVANIE</t>
  </si>
  <si>
    <t>08.1.0</t>
  </si>
  <si>
    <t>KULTÚRA</t>
  </si>
  <si>
    <t>08.2.0.9</t>
  </si>
  <si>
    <t>06.2.0</t>
  </si>
  <si>
    <t>Verejná zeleň</t>
  </si>
  <si>
    <t>Verejné osvetlenie</t>
  </si>
  <si>
    <t>SOCIÁLNE SLUŽBY</t>
  </si>
  <si>
    <t>10.2.0.1</t>
  </si>
  <si>
    <t>Dávky v hmotnej a sociálnej núdzi</t>
  </si>
  <si>
    <t>10.4.0.3</t>
  </si>
  <si>
    <t>VÝDAVKY SPOLU</t>
  </si>
  <si>
    <t>REKAPITULÁCIA:</t>
  </si>
  <si>
    <t>bežné</t>
  </si>
  <si>
    <t>kapitálové</t>
  </si>
  <si>
    <t>finančné operácie</t>
  </si>
  <si>
    <t>VÝDAVKY:</t>
  </si>
  <si>
    <t>PRÍJMY:</t>
  </si>
  <si>
    <t>PRÍJMY</t>
  </si>
  <si>
    <t>Manažment obce</t>
  </si>
  <si>
    <t>Členstvo v združeniach miest a obcí</t>
  </si>
  <si>
    <t>Správa a údržba majetku obce</t>
  </si>
  <si>
    <t>Propagácia a prezentácia obce</t>
  </si>
  <si>
    <t>01.7.0</t>
  </si>
  <si>
    <t>03.2.0</t>
  </si>
  <si>
    <t>Matrika</t>
  </si>
  <si>
    <t>Register obyvateľov</t>
  </si>
  <si>
    <t>Stavebný úrad, školský úrad</t>
  </si>
  <si>
    <t>Cintorín a dom smútku</t>
  </si>
  <si>
    <t>Miestny rozhlas</t>
  </si>
  <si>
    <t>01.3.3</t>
  </si>
  <si>
    <t>ODPADOVÉ   HOSPODÁRSTVO</t>
  </si>
  <si>
    <t>Nakladanie s odpadom</t>
  </si>
  <si>
    <t>Odpadové vody</t>
  </si>
  <si>
    <t>Miestne komunikácie</t>
  </si>
  <si>
    <t>Autobus</t>
  </si>
  <si>
    <t>04.5.1</t>
  </si>
  <si>
    <t>Materská škola</t>
  </si>
  <si>
    <t>Základná škola</t>
  </si>
  <si>
    <t>Školský klub detí</t>
  </si>
  <si>
    <t>Školská jedáleň</t>
  </si>
  <si>
    <t>ŠPORT A VOĽNÝ  ČAS</t>
  </si>
  <si>
    <t>Prevádzka štadióna</t>
  </si>
  <si>
    <t>Dotácia športovým oddielom</t>
  </si>
  <si>
    <t>Miniihrisko</t>
  </si>
  <si>
    <t>Dom kultúry</t>
  </si>
  <si>
    <t>Podpora organizácií a združení v obci</t>
  </si>
  <si>
    <t>Obecné centrum v DK</t>
  </si>
  <si>
    <t>08.2.0.3</t>
  </si>
  <si>
    <t>PROSTREDIE  PRE ŽIVOT</t>
  </si>
  <si>
    <t>Detské ihrisko</t>
  </si>
  <si>
    <t>Opatrovateľská služba a rozvoz obedov</t>
  </si>
  <si>
    <t>Starostlivosť o seniorov</t>
  </si>
  <si>
    <t>Starostlivosť o deti</t>
  </si>
  <si>
    <t>Aktivačné práce</t>
  </si>
  <si>
    <t>Transfér zo ŠR - MF SR /výpadok daní/</t>
  </si>
  <si>
    <t>Transfér zo ŠR - výmena okien ZŠ</t>
  </si>
  <si>
    <t>Dlhodobý úver-kanalizácia</t>
  </si>
  <si>
    <t>Príjem z predaja nehnuteľností</t>
  </si>
  <si>
    <t>Vlastné príjmy ZŠ</t>
  </si>
  <si>
    <t>717 Revitalizácia II.etapa-doplatok z r.2009</t>
  </si>
  <si>
    <t>713  kosačka</t>
  </si>
  <si>
    <t xml:space="preserve"> </t>
  </si>
  <si>
    <t>ROZDIEL:  PREBYTOK</t>
  </si>
  <si>
    <t>Vypracovala: Ing. Balážová</t>
  </si>
  <si>
    <t>rozpočet 2010 upravený</t>
  </si>
  <si>
    <t>Návrh rozpočtu 2011</t>
  </si>
  <si>
    <t>Návrh rozpočtu 2012</t>
  </si>
  <si>
    <t>Návrh rozpočtu 2013</t>
  </si>
  <si>
    <t>Transféry zo ŠR - voľby/sčítanie ľudu</t>
  </si>
  <si>
    <t>rozpočet 2011</t>
  </si>
  <si>
    <t>rozpočet 2012</t>
  </si>
  <si>
    <t>rozpočet 2013</t>
  </si>
  <si>
    <t>rozp. 2010 upravený</t>
  </si>
  <si>
    <t xml:space="preserve">rozp. 2010 upravený </t>
  </si>
  <si>
    <t>Voľby/sčítanie ľudu</t>
  </si>
  <si>
    <t>610 - mzdy, príplatky, odmeny</t>
  </si>
  <si>
    <t>610 - mzdy, príplatky</t>
  </si>
  <si>
    <t xml:space="preserve">610 - mzdy, </t>
  </si>
  <si>
    <t>610 - mzdy</t>
  </si>
  <si>
    <t>610 - mzda</t>
  </si>
  <si>
    <t>620 - odvody z miezd</t>
  </si>
  <si>
    <t>630 - tovary a služby</t>
  </si>
  <si>
    <t>630 - energie, tovary a služby</t>
  </si>
  <si>
    <t>630 - tovary a služby PO</t>
  </si>
  <si>
    <t>640 - bežné dotácie, príspevky</t>
  </si>
  <si>
    <t>650 - splátky úrokov z úverov</t>
  </si>
  <si>
    <t>640 - dotácie, príspevky</t>
  </si>
  <si>
    <t>630 - poplatky a služby</t>
  </si>
  <si>
    <t>630 - energia</t>
  </si>
  <si>
    <t>717 - kanalizácia</t>
  </si>
  <si>
    <t>640 - príspevky</t>
  </si>
  <si>
    <t>642 - príspevky</t>
  </si>
  <si>
    <t>finančné operácie/splátka úveru</t>
  </si>
  <si>
    <t>Návrh 2011</t>
  </si>
  <si>
    <t>návrh 2011</t>
  </si>
  <si>
    <t>upravený 2010</t>
  </si>
  <si>
    <t>OBEC   SLOVENSKÝ   GROB</t>
  </si>
  <si>
    <t>Návrh rozpočtu na roky 2011 - 2013</t>
  </si>
  <si>
    <t>Návrh rozpočtu na roky 2011 - 2013  VÝDAVKY</t>
  </si>
  <si>
    <t>vyvesené:</t>
  </si>
  <si>
    <t>zvesené:</t>
  </si>
  <si>
    <t>Mgr. Ján Juran</t>
  </si>
  <si>
    <t>starosta obce</t>
  </si>
  <si>
    <t>V Slovenskom Grobe, 19.11.2010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</si>
</sst>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$-41B]d\.\ mmmm\ yyyy"/>
  </numFmts>
  <fonts count="15">
    <font>
      <sz val="10"/>
      <name val="Arial"/>
      <family val="0"/>
    </font>
    <font>
      <b/>
      <sz val="8"/>
      <color indexed="8"/>
      <name val="Arial"/>
      <family val="2"/>
    </font>
    <font>
      <b/>
      <sz val="12"/>
      <color indexed="8"/>
      <name val="Albany"/>
      <family val="2"/>
    </font>
    <font>
      <sz val="8"/>
      <color indexed="8"/>
      <name val="Arial"/>
      <family val="2"/>
    </font>
    <font>
      <b/>
      <sz val="10"/>
      <color indexed="8"/>
      <name val="Albany"/>
      <family val="2"/>
    </font>
    <font>
      <b/>
      <sz val="12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3" fillId="0" borderId="1" xfId="0" applyFont="1" applyBorder="1" applyAlignment="1">
      <alignment horizontal="left" vertical="center"/>
    </xf>
    <xf numFmtId="1" fontId="3" fillId="0" borderId="1" xfId="0" applyNumberFormat="1" applyFont="1" applyBorder="1" applyAlignment="1">
      <alignment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" fontId="3" fillId="0" borderId="2" xfId="0" applyNumberFormat="1" applyFont="1" applyBorder="1" applyAlignment="1">
      <alignment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1" fontId="1" fillId="0" borderId="5" xfId="0" applyNumberFormat="1" applyFont="1" applyBorder="1" applyAlignment="1">
      <alignment/>
    </xf>
    <xf numFmtId="1" fontId="3" fillId="0" borderId="2" xfId="0" applyNumberFormat="1" applyFont="1" applyBorder="1" applyAlignment="1">
      <alignment/>
    </xf>
    <xf numFmtId="0" fontId="9" fillId="0" borderId="6" xfId="0" applyFont="1" applyBorder="1" applyAlignment="1">
      <alignment horizontal="center" wrapText="1"/>
    </xf>
    <xf numFmtId="0" fontId="0" fillId="0" borderId="5" xfId="0" applyBorder="1" applyAlignment="1">
      <alignment/>
    </xf>
    <xf numFmtId="0" fontId="9" fillId="0" borderId="5" xfId="0" applyFont="1" applyFill="1" applyBorder="1" applyAlignment="1">
      <alignment wrapText="1"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/>
    </xf>
    <xf numFmtId="49" fontId="9" fillId="0" borderId="5" xfId="0" applyNumberFormat="1" applyFont="1" applyBorder="1" applyAlignment="1">
      <alignment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4" xfId="0" applyFont="1" applyFill="1" applyBorder="1" applyAlignment="1">
      <alignment/>
    </xf>
    <xf numFmtId="0" fontId="10" fillId="0" borderId="2" xfId="0" applyFont="1" applyBorder="1" applyAlignment="1">
      <alignment/>
    </xf>
    <xf numFmtId="0" fontId="0" fillId="0" borderId="4" xfId="0" applyBorder="1" applyAlignment="1">
      <alignment/>
    </xf>
    <xf numFmtId="0" fontId="10" fillId="0" borderId="4" xfId="0" applyFont="1" applyBorder="1" applyAlignment="1">
      <alignment/>
    </xf>
    <xf numFmtId="0" fontId="0" fillId="0" borderId="0" xfId="0" applyAlignment="1">
      <alignment wrapText="1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12" xfId="0" applyFont="1" applyBorder="1" applyAlignment="1">
      <alignment/>
    </xf>
    <xf numFmtId="0" fontId="9" fillId="0" borderId="5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10" fillId="0" borderId="13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4" xfId="0" applyFont="1" applyFill="1" applyBorder="1" applyAlignment="1">
      <alignment/>
    </xf>
    <xf numFmtId="1" fontId="10" fillId="0" borderId="1" xfId="0" applyNumberFormat="1" applyFont="1" applyBorder="1" applyAlignment="1">
      <alignment/>
    </xf>
    <xf numFmtId="1" fontId="10" fillId="0" borderId="2" xfId="0" applyNumberFormat="1" applyFont="1" applyBorder="1" applyAlignment="1">
      <alignment/>
    </xf>
    <xf numFmtId="1" fontId="10" fillId="0" borderId="3" xfId="0" applyNumberFormat="1" applyFont="1" applyBorder="1" applyAlignment="1">
      <alignment/>
    </xf>
    <xf numFmtId="1" fontId="10" fillId="0" borderId="5" xfId="0" applyNumberFormat="1" applyFont="1" applyBorder="1" applyAlignment="1">
      <alignment/>
    </xf>
    <xf numFmtId="1" fontId="10" fillId="0" borderId="12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1" xfId="0" applyFont="1" applyBorder="1" applyAlignment="1">
      <alignment/>
    </xf>
    <xf numFmtId="0" fontId="9" fillId="0" borderId="7" xfId="0" applyFont="1" applyFill="1" applyBorder="1" applyAlignment="1">
      <alignment wrapText="1"/>
    </xf>
    <xf numFmtId="0" fontId="9" fillId="0" borderId="17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18" xfId="0" applyFont="1" applyBorder="1" applyAlignment="1">
      <alignment horizontal="center" wrapText="1"/>
    </xf>
    <xf numFmtId="0" fontId="9" fillId="0" borderId="4" xfId="0" applyFont="1" applyFill="1" applyBorder="1" applyAlignment="1">
      <alignment wrapText="1"/>
    </xf>
    <xf numFmtId="0" fontId="0" fillId="0" borderId="0" xfId="0" applyFill="1" applyAlignment="1">
      <alignment/>
    </xf>
    <xf numFmtId="0" fontId="9" fillId="0" borderId="19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/>
    </xf>
    <xf numFmtId="1" fontId="10" fillId="0" borderId="5" xfId="0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1" fontId="3" fillId="0" borderId="3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1" fontId="4" fillId="0" borderId="5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5" fillId="0" borderId="5" xfId="0" applyFont="1" applyBorder="1" applyAlignment="1">
      <alignment/>
    </xf>
    <xf numFmtId="3" fontId="5" fillId="0" borderId="5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1" fontId="3" fillId="0" borderId="2" xfId="0" applyNumberFormat="1" applyFont="1" applyBorder="1" applyAlignment="1">
      <alignment/>
    </xf>
    <xf numFmtId="1" fontId="3" fillId="0" borderId="3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1" fontId="3" fillId="0" borderId="2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13" fillId="0" borderId="12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2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/>
    </xf>
    <xf numFmtId="0" fontId="13" fillId="0" borderId="2" xfId="0" applyFont="1" applyFill="1" applyBorder="1" applyAlignment="1">
      <alignment wrapText="1"/>
    </xf>
    <xf numFmtId="0" fontId="6" fillId="0" borderId="21" xfId="0" applyFont="1" applyBorder="1" applyAlignment="1">
      <alignment/>
    </xf>
    <xf numFmtId="0" fontId="6" fillId="0" borderId="21" xfId="0" applyFont="1" applyFill="1" applyBorder="1" applyAlignment="1">
      <alignment horizontal="left"/>
    </xf>
    <xf numFmtId="0" fontId="6" fillId="0" borderId="2" xfId="0" applyFont="1" applyFill="1" applyBorder="1" applyAlignment="1">
      <alignment wrapText="1"/>
    </xf>
    <xf numFmtId="0" fontId="13" fillId="0" borderId="21" xfId="0" applyFont="1" applyFill="1" applyBorder="1" applyAlignment="1">
      <alignment wrapText="1"/>
    </xf>
    <xf numFmtId="49" fontId="6" fillId="0" borderId="2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1" xfId="0" applyFont="1" applyFill="1" applyBorder="1" applyAlignment="1">
      <alignment/>
    </xf>
    <xf numFmtId="49" fontId="6" fillId="0" borderId="1" xfId="0" applyNumberFormat="1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1" xfId="0" applyFont="1" applyBorder="1" applyAlignment="1">
      <alignment/>
    </xf>
    <xf numFmtId="0" fontId="6" fillId="0" borderId="21" xfId="0" applyFont="1" applyBorder="1" applyAlignment="1">
      <alignment horizontal="left"/>
    </xf>
    <xf numFmtId="0" fontId="6" fillId="0" borderId="2" xfId="0" applyFont="1" applyFill="1" applyBorder="1" applyAlignment="1">
      <alignment/>
    </xf>
    <xf numFmtId="0" fontId="13" fillId="0" borderId="21" xfId="0" applyFont="1" applyBorder="1" applyAlignment="1">
      <alignment horizontal="left"/>
    </xf>
    <xf numFmtId="0" fontId="13" fillId="0" borderId="10" xfId="0" applyFont="1" applyBorder="1" applyAlignment="1">
      <alignment/>
    </xf>
    <xf numFmtId="49" fontId="6" fillId="0" borderId="3" xfId="0" applyNumberFormat="1" applyFont="1" applyBorder="1" applyAlignment="1">
      <alignment/>
    </xf>
    <xf numFmtId="0" fontId="6" fillId="0" borderId="22" xfId="0" applyFont="1" applyBorder="1" applyAlignment="1">
      <alignment horizontal="left"/>
    </xf>
    <xf numFmtId="0" fontId="6" fillId="0" borderId="3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4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13" fillId="0" borderId="21" xfId="0" applyFont="1" applyBorder="1" applyAlignment="1">
      <alignment/>
    </xf>
    <xf numFmtId="0" fontId="13" fillId="0" borderId="26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23" xfId="0" applyFont="1" applyBorder="1" applyAlignment="1">
      <alignment/>
    </xf>
    <xf numFmtId="0" fontId="13" fillId="0" borderId="25" xfId="0" applyFont="1" applyBorder="1" applyAlignment="1">
      <alignment horizontal="left"/>
    </xf>
    <xf numFmtId="0" fontId="6" fillId="0" borderId="24" xfId="0" applyFont="1" applyFill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" xfId="0" applyFont="1" applyFill="1" applyBorder="1" applyAlignment="1">
      <alignment/>
    </xf>
    <xf numFmtId="0" fontId="13" fillId="0" borderId="12" xfId="0" applyFont="1" applyFill="1" applyBorder="1" applyAlignment="1">
      <alignment horizontal="left"/>
    </xf>
    <xf numFmtId="0" fontId="6" fillId="0" borderId="12" xfId="0" applyFont="1" applyBorder="1" applyAlignment="1">
      <alignment/>
    </xf>
    <xf numFmtId="0" fontId="9" fillId="0" borderId="27" xfId="0" applyFont="1" applyFill="1" applyBorder="1" applyAlignment="1">
      <alignment horizontal="center" wrapText="1"/>
    </xf>
    <xf numFmtId="0" fontId="13" fillId="0" borderId="28" xfId="0" applyFont="1" applyFill="1" applyBorder="1" applyAlignment="1">
      <alignment wrapText="1"/>
    </xf>
    <xf numFmtId="0" fontId="6" fillId="0" borderId="28" xfId="0" applyFont="1" applyFill="1" applyBorder="1" applyAlignment="1">
      <alignment wrapText="1"/>
    </xf>
    <xf numFmtId="0" fontId="13" fillId="0" borderId="29" xfId="0" applyFont="1" applyFill="1" applyBorder="1" applyAlignment="1">
      <alignment wrapText="1"/>
    </xf>
    <xf numFmtId="0" fontId="6" fillId="0" borderId="30" xfId="0" applyFont="1" applyBorder="1" applyAlignment="1">
      <alignment/>
    </xf>
    <xf numFmtId="0" fontId="13" fillId="0" borderId="31" xfId="0" applyFont="1" applyFill="1" applyBorder="1" applyAlignment="1">
      <alignment wrapText="1"/>
    </xf>
    <xf numFmtId="0" fontId="13" fillId="0" borderId="32" xfId="0" applyFont="1" applyFill="1" applyBorder="1" applyAlignment="1">
      <alignment wrapText="1"/>
    </xf>
    <xf numFmtId="0" fontId="13" fillId="0" borderId="31" xfId="0" applyFont="1" applyBorder="1" applyAlignment="1">
      <alignment/>
    </xf>
    <xf numFmtId="0" fontId="6" fillId="0" borderId="28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29" xfId="0" applyFont="1" applyBorder="1" applyAlignment="1">
      <alignment/>
    </xf>
    <xf numFmtId="0" fontId="13" fillId="0" borderId="2" xfId="0" applyFont="1" applyBorder="1" applyAlignment="1">
      <alignment/>
    </xf>
    <xf numFmtId="1" fontId="3" fillId="0" borderId="2" xfId="0" applyNumberFormat="1" applyFont="1" applyFill="1" applyBorder="1" applyAlignment="1">
      <alignment/>
    </xf>
    <xf numFmtId="0" fontId="6" fillId="0" borderId="2" xfId="0" applyFont="1" applyFill="1" applyBorder="1" applyAlignment="1">
      <alignment wrapText="1"/>
    </xf>
    <xf numFmtId="0" fontId="6" fillId="0" borderId="26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1" fontId="3" fillId="0" borderId="1" xfId="0" applyNumberFormat="1" applyFont="1" applyFill="1" applyBorder="1" applyAlignment="1">
      <alignment/>
    </xf>
    <xf numFmtId="0" fontId="13" fillId="0" borderId="1" xfId="0" applyFont="1" applyFill="1" applyBorder="1" applyAlignment="1">
      <alignment wrapText="1"/>
    </xf>
    <xf numFmtId="0" fontId="9" fillId="0" borderId="7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6" fillId="0" borderId="2" xfId="0" applyFont="1" applyBorder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6" fillId="0" borderId="33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31" xfId="0" applyFont="1" applyBorder="1" applyAlignment="1">
      <alignment/>
    </xf>
    <xf numFmtId="0" fontId="13" fillId="0" borderId="21" xfId="0" applyFont="1" applyBorder="1" applyAlignment="1">
      <alignment horizontal="left"/>
    </xf>
    <xf numFmtId="0" fontId="6" fillId="0" borderId="28" xfId="0" applyFont="1" applyBorder="1" applyAlignment="1">
      <alignment/>
    </xf>
    <xf numFmtId="0" fontId="6" fillId="0" borderId="22" xfId="0" applyFont="1" applyBorder="1" applyAlignment="1">
      <alignment horizontal="left"/>
    </xf>
    <xf numFmtId="0" fontId="13" fillId="0" borderId="10" xfId="0" applyFont="1" applyBorder="1" applyAlignment="1">
      <alignment/>
    </xf>
    <xf numFmtId="0" fontId="6" fillId="0" borderId="21" xfId="0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2" xfId="0" applyFont="1" applyBorder="1" applyAlignment="1">
      <alignment horizontal="left"/>
    </xf>
    <xf numFmtId="0" fontId="13" fillId="0" borderId="2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27" xfId="0" applyFont="1" applyBorder="1" applyAlignment="1">
      <alignment/>
    </xf>
    <xf numFmtId="0" fontId="13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21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2" xfId="0" applyFont="1" applyFill="1" applyBorder="1" applyAlignment="1">
      <alignment/>
    </xf>
    <xf numFmtId="0" fontId="6" fillId="0" borderId="34" xfId="0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1" xfId="0" applyFont="1" applyBorder="1" applyAlignment="1">
      <alignment/>
    </xf>
    <xf numFmtId="0" fontId="0" fillId="0" borderId="8" xfId="0" applyBorder="1" applyAlignment="1">
      <alignment/>
    </xf>
    <xf numFmtId="0" fontId="4" fillId="0" borderId="9" xfId="0" applyFont="1" applyBorder="1" applyAlignment="1">
      <alignment/>
    </xf>
    <xf numFmtId="1" fontId="4" fillId="0" borderId="9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1" fontId="4" fillId="0" borderId="19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Fill="1" applyBorder="1" applyAlignment="1">
      <alignment/>
    </xf>
    <xf numFmtId="1" fontId="3" fillId="0" borderId="2" xfId="0" applyNumberFormat="1" applyFont="1" applyFill="1" applyBorder="1" applyAlignment="1">
      <alignment/>
    </xf>
    <xf numFmtId="0" fontId="6" fillId="0" borderId="35" xfId="0" applyFont="1" applyBorder="1" applyAlignment="1">
      <alignment/>
    </xf>
    <xf numFmtId="0" fontId="6" fillId="0" borderId="26" xfId="0" applyFont="1" applyFill="1" applyBorder="1" applyAlignment="1">
      <alignment wrapText="1"/>
    </xf>
    <xf numFmtId="0" fontId="6" fillId="0" borderId="26" xfId="0" applyFont="1" applyFill="1" applyBorder="1" applyAlignment="1">
      <alignment wrapText="1"/>
    </xf>
    <xf numFmtId="0" fontId="13" fillId="0" borderId="29" xfId="0" applyFont="1" applyBorder="1" applyAlignment="1">
      <alignment/>
    </xf>
    <xf numFmtId="0" fontId="6" fillId="0" borderId="36" xfId="0" applyFont="1" applyFill="1" applyBorder="1" applyAlignment="1">
      <alignment/>
    </xf>
    <xf numFmtId="0" fontId="9" fillId="0" borderId="37" xfId="0" applyFont="1" applyFill="1" applyBorder="1" applyAlignment="1">
      <alignment/>
    </xf>
    <xf numFmtId="0" fontId="13" fillId="0" borderId="38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0" fontId="13" fillId="0" borderId="40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40" xfId="0" applyFont="1" applyFill="1" applyBorder="1" applyAlignment="1">
      <alignment/>
    </xf>
    <xf numFmtId="0" fontId="9" fillId="0" borderId="37" xfId="0" applyFont="1" applyFill="1" applyBorder="1" applyAlignment="1">
      <alignment wrapText="1"/>
    </xf>
    <xf numFmtId="1" fontId="10" fillId="0" borderId="40" xfId="0" applyNumberFormat="1" applyFont="1" applyFill="1" applyBorder="1" applyAlignment="1">
      <alignment/>
    </xf>
    <xf numFmtId="1" fontId="10" fillId="0" borderId="41" xfId="0" applyNumberFormat="1" applyFont="1" applyFill="1" applyBorder="1" applyAlignment="1">
      <alignment/>
    </xf>
    <xf numFmtId="0" fontId="10" fillId="0" borderId="41" xfId="0" applyFont="1" applyFill="1" applyBorder="1" applyAlignment="1">
      <alignment/>
    </xf>
    <xf numFmtId="0" fontId="10" fillId="0" borderId="40" xfId="0" applyFont="1" applyFill="1" applyBorder="1" applyAlignment="1">
      <alignment/>
    </xf>
    <xf numFmtId="0" fontId="10" fillId="0" borderId="39" xfId="0" applyFont="1" applyFill="1" applyBorder="1" applyAlignment="1">
      <alignment/>
    </xf>
    <xf numFmtId="0" fontId="9" fillId="0" borderId="42" xfId="0" applyFont="1" applyBorder="1" applyAlignment="1">
      <alignment horizontal="center" wrapText="1"/>
    </xf>
    <xf numFmtId="0" fontId="0" fillId="0" borderId="43" xfId="0" applyBorder="1" applyAlignment="1">
      <alignment/>
    </xf>
    <xf numFmtId="0" fontId="11" fillId="0" borderId="32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44" xfId="0" applyFont="1" applyBorder="1" applyAlignment="1">
      <alignment/>
    </xf>
    <xf numFmtId="0" fontId="9" fillId="0" borderId="43" xfId="0" applyFont="1" applyBorder="1" applyAlignment="1">
      <alignment/>
    </xf>
    <xf numFmtId="0" fontId="13" fillId="0" borderId="45" xfId="0" applyFont="1" applyBorder="1" applyAlignment="1">
      <alignment/>
    </xf>
    <xf numFmtId="0" fontId="6" fillId="0" borderId="29" xfId="0" applyFont="1" applyBorder="1" applyAlignment="1">
      <alignment/>
    </xf>
    <xf numFmtId="0" fontId="9" fillId="0" borderId="46" xfId="0" applyFont="1" applyBorder="1" applyAlignment="1">
      <alignment/>
    </xf>
    <xf numFmtId="0" fontId="6" fillId="0" borderId="45" xfId="0" applyFont="1" applyBorder="1" applyAlignment="1">
      <alignment/>
    </xf>
    <xf numFmtId="0" fontId="13" fillId="0" borderId="32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44" xfId="0" applyFont="1" applyBorder="1" applyAlignment="1">
      <alignment/>
    </xf>
    <xf numFmtId="0" fontId="9" fillId="0" borderId="47" xfId="0" applyFont="1" applyFill="1" applyBorder="1" applyAlignment="1">
      <alignment wrapText="1"/>
    </xf>
    <xf numFmtId="0" fontId="13" fillId="0" borderId="40" xfId="0" applyFont="1" applyFill="1" applyBorder="1" applyAlignment="1">
      <alignment wrapText="1"/>
    </xf>
    <xf numFmtId="0" fontId="13" fillId="0" borderId="26" xfId="0" applyFont="1" applyFill="1" applyBorder="1" applyAlignment="1">
      <alignment wrapText="1"/>
    </xf>
    <xf numFmtId="0" fontId="6" fillId="0" borderId="26" xfId="0" applyFont="1" applyFill="1" applyBorder="1" applyAlignment="1">
      <alignment wrapText="1"/>
    </xf>
    <xf numFmtId="0" fontId="9" fillId="0" borderId="47" xfId="0" applyFont="1" applyBorder="1" applyAlignment="1">
      <alignment/>
    </xf>
    <xf numFmtId="0" fontId="13" fillId="0" borderId="40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26" xfId="0" applyFont="1" applyBorder="1" applyAlignment="1">
      <alignment/>
    </xf>
    <xf numFmtId="0" fontId="9" fillId="0" borderId="43" xfId="0" applyFont="1" applyFill="1" applyBorder="1" applyAlignment="1">
      <alignment wrapText="1"/>
    </xf>
    <xf numFmtId="0" fontId="9" fillId="0" borderId="41" xfId="0" applyFont="1" applyFill="1" applyBorder="1" applyAlignment="1">
      <alignment horizontal="center" wrapText="1"/>
    </xf>
    <xf numFmtId="0" fontId="9" fillId="0" borderId="48" xfId="0" applyFont="1" applyBorder="1" applyAlignment="1">
      <alignment/>
    </xf>
    <xf numFmtId="0" fontId="13" fillId="0" borderId="49" xfId="0" applyFont="1" applyBorder="1" applyAlignment="1">
      <alignment/>
    </xf>
    <xf numFmtId="0" fontId="13" fillId="0" borderId="30" xfId="0" applyFont="1" applyBorder="1" applyAlignment="1">
      <alignment/>
    </xf>
    <xf numFmtId="0" fontId="9" fillId="0" borderId="50" xfId="0" applyFont="1" applyBorder="1" applyAlignment="1">
      <alignment/>
    </xf>
    <xf numFmtId="0" fontId="6" fillId="0" borderId="3" xfId="0" applyFont="1" applyFill="1" applyBorder="1" applyAlignment="1">
      <alignment wrapText="1"/>
    </xf>
    <xf numFmtId="0" fontId="9" fillId="0" borderId="51" xfId="0" applyFont="1" applyBorder="1" applyAlignment="1">
      <alignment/>
    </xf>
    <xf numFmtId="0" fontId="9" fillId="0" borderId="51" xfId="0" applyFont="1" applyFill="1" applyBorder="1" applyAlignment="1">
      <alignment/>
    </xf>
    <xf numFmtId="0" fontId="6" fillId="0" borderId="51" xfId="0" applyFont="1" applyBorder="1" applyAlignment="1">
      <alignment/>
    </xf>
    <xf numFmtId="0" fontId="0" fillId="0" borderId="37" xfId="0" applyFill="1" applyBorder="1" applyAlignment="1">
      <alignment/>
    </xf>
    <xf numFmtId="0" fontId="11" fillId="0" borderId="40" xfId="0" applyFont="1" applyFill="1" applyBorder="1" applyAlignment="1">
      <alignment/>
    </xf>
    <xf numFmtId="0" fontId="11" fillId="0" borderId="26" xfId="0" applyFont="1" applyFill="1" applyBorder="1" applyAlignment="1">
      <alignment/>
    </xf>
    <xf numFmtId="0" fontId="11" fillId="0" borderId="2" xfId="0" applyFont="1" applyBorder="1" applyAlignment="1">
      <alignment/>
    </xf>
    <xf numFmtId="0" fontId="11" fillId="0" borderId="36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9" fillId="0" borderId="51" xfId="0" applyFont="1" applyFill="1" applyBorder="1" applyAlignment="1">
      <alignment wrapText="1"/>
    </xf>
    <xf numFmtId="0" fontId="11" fillId="0" borderId="1" xfId="0" applyFont="1" applyBorder="1" applyAlignment="1">
      <alignment/>
    </xf>
    <xf numFmtId="0" fontId="0" fillId="0" borderId="51" xfId="0" applyBorder="1" applyAlignment="1">
      <alignment/>
    </xf>
    <xf numFmtId="0" fontId="11" fillId="0" borderId="3" xfId="0" applyFont="1" applyBorder="1" applyAlignment="1">
      <alignment/>
    </xf>
    <xf numFmtId="0" fontId="9" fillId="0" borderId="1" xfId="0" applyFont="1" applyBorder="1" applyAlignment="1">
      <alignment/>
    </xf>
    <xf numFmtId="0" fontId="13" fillId="0" borderId="3" xfId="0" applyFont="1" applyBorder="1" applyAlignment="1">
      <alignment/>
    </xf>
    <xf numFmtId="0" fontId="13" fillId="0" borderId="1" xfId="0" applyFont="1" applyBorder="1" applyAlignment="1">
      <alignment/>
    </xf>
    <xf numFmtId="0" fontId="10" fillId="0" borderId="51" xfId="0" applyFont="1" applyBorder="1" applyAlignment="1">
      <alignment/>
    </xf>
    <xf numFmtId="0" fontId="6" fillId="0" borderId="3" xfId="0" applyFont="1" applyBorder="1" applyAlignment="1">
      <alignment horizontal="left"/>
    </xf>
    <xf numFmtId="0" fontId="10" fillId="0" borderId="5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5" xfId="0" applyFont="1" applyFill="1" applyBorder="1" applyAlignment="1">
      <alignment/>
    </xf>
    <xf numFmtId="0" fontId="10" fillId="0" borderId="37" xfId="0" applyFont="1" applyFill="1" applyBorder="1" applyAlignment="1">
      <alignment/>
    </xf>
    <xf numFmtId="0" fontId="10" fillId="0" borderId="43" xfId="0" applyFont="1" applyBorder="1" applyAlignment="1">
      <alignment/>
    </xf>
    <xf numFmtId="0" fontId="9" fillId="0" borderId="15" xfId="0" applyFont="1" applyBorder="1" applyAlignment="1">
      <alignment horizontal="center" wrapText="1"/>
    </xf>
    <xf numFmtId="0" fontId="6" fillId="0" borderId="2" xfId="0" applyFont="1" applyFill="1" applyBorder="1" applyAlignment="1">
      <alignment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52" xfId="0" applyFont="1" applyBorder="1" applyAlignment="1">
      <alignment horizontal="left" vertical="center" wrapText="1"/>
    </xf>
    <xf numFmtId="0" fontId="9" fillId="0" borderId="53" xfId="0" applyFont="1" applyBorder="1" applyAlignment="1">
      <alignment horizontal="left" vertical="center" wrapText="1"/>
    </xf>
    <xf numFmtId="0" fontId="9" fillId="0" borderId="50" xfId="0" applyFont="1" applyBorder="1" applyAlignment="1">
      <alignment horizontal="left" vertical="center" wrapText="1"/>
    </xf>
    <xf numFmtId="0" fontId="9" fillId="0" borderId="54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55" xfId="0" applyFont="1" applyBorder="1" applyAlignment="1">
      <alignment horizontal="left" vertical="center" wrapText="1"/>
    </xf>
    <xf numFmtId="0" fontId="9" fillId="0" borderId="47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48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6">
      <selection activeCell="A4" sqref="A4"/>
    </sheetView>
  </sheetViews>
  <sheetFormatPr defaultColWidth="9.140625" defaultRowHeight="12.75"/>
  <cols>
    <col min="1" max="1" width="7.8515625" style="0" customWidth="1"/>
    <col min="2" max="2" width="27.7109375" style="0" customWidth="1"/>
    <col min="3" max="6" width="12.7109375" style="0" customWidth="1"/>
  </cols>
  <sheetData>
    <row r="1" spans="1:3" ht="18">
      <c r="A1" s="149"/>
      <c r="B1" s="259" t="s">
        <v>141</v>
      </c>
      <c r="C1" s="260"/>
    </row>
    <row r="2" spans="1:2" ht="15.75">
      <c r="A2" s="149"/>
      <c r="B2" s="257"/>
    </row>
    <row r="4" ht="18">
      <c r="A4" s="61" t="s">
        <v>142</v>
      </c>
    </row>
    <row r="5" ht="18">
      <c r="A5" s="61"/>
    </row>
    <row r="6" ht="13.5" thickBot="1">
      <c r="F6" s="147" t="s">
        <v>4</v>
      </c>
    </row>
    <row r="7" spans="1:6" ht="24" thickBot="1">
      <c r="A7" s="62" t="s">
        <v>106</v>
      </c>
      <c r="B7" s="63" t="s">
        <v>62</v>
      </c>
      <c r="C7" s="64" t="s">
        <v>109</v>
      </c>
      <c r="D7" s="64" t="s">
        <v>110</v>
      </c>
      <c r="E7" s="64" t="s">
        <v>111</v>
      </c>
      <c r="F7" s="64" t="s">
        <v>112</v>
      </c>
    </row>
    <row r="8" spans="1:6" ht="15" customHeight="1">
      <c r="A8" s="65">
        <v>111</v>
      </c>
      <c r="B8" s="1" t="s">
        <v>0</v>
      </c>
      <c r="C8" s="2">
        <v>336000</v>
      </c>
      <c r="D8" s="83">
        <v>405000</v>
      </c>
      <c r="E8" s="83">
        <v>420000</v>
      </c>
      <c r="F8" s="83">
        <v>430000</v>
      </c>
    </row>
    <row r="9" spans="1:6" ht="15" customHeight="1">
      <c r="A9" s="67">
        <v>121</v>
      </c>
      <c r="B9" s="3" t="s">
        <v>5</v>
      </c>
      <c r="C9" s="7">
        <v>55537</v>
      </c>
      <c r="D9" s="84">
        <v>56000</v>
      </c>
      <c r="E9" s="84">
        <v>56000</v>
      </c>
      <c r="F9" s="83">
        <v>57500</v>
      </c>
    </row>
    <row r="10" spans="1:6" ht="15" customHeight="1" thickBot="1">
      <c r="A10" s="67">
        <v>133</v>
      </c>
      <c r="B10" s="3" t="s">
        <v>6</v>
      </c>
      <c r="C10" s="7">
        <v>64319</v>
      </c>
      <c r="D10" s="84">
        <v>65000</v>
      </c>
      <c r="E10" s="84">
        <v>66000</v>
      </c>
      <c r="F10" s="83">
        <v>66000</v>
      </c>
    </row>
    <row r="11" spans="1:6" ht="15" customHeight="1" thickBot="1">
      <c r="A11" s="8"/>
      <c r="B11" s="9" t="s">
        <v>7</v>
      </c>
      <c r="C11" s="10">
        <f>SUM(C8:C10)</f>
        <v>455856</v>
      </c>
      <c r="D11" s="10">
        <f>SUM(D8:D10)</f>
        <v>526000</v>
      </c>
      <c r="E11" s="10">
        <f>SUM(E8:E10)</f>
        <v>542000</v>
      </c>
      <c r="F11" s="10">
        <f>SUM(F8:F10)</f>
        <v>553500</v>
      </c>
    </row>
    <row r="12" spans="1:6" ht="15" customHeight="1">
      <c r="A12" s="65">
        <v>212</v>
      </c>
      <c r="B12" s="4" t="s">
        <v>8</v>
      </c>
      <c r="C12" s="2">
        <v>29319</v>
      </c>
      <c r="D12" s="83">
        <v>29000</v>
      </c>
      <c r="E12" s="83">
        <v>30000</v>
      </c>
      <c r="F12" s="83">
        <v>30000</v>
      </c>
    </row>
    <row r="13" spans="1:6" ht="15" customHeight="1">
      <c r="A13" s="65">
        <v>212.223</v>
      </c>
      <c r="B13" s="4" t="s">
        <v>103</v>
      </c>
      <c r="C13" s="2">
        <v>16570</v>
      </c>
      <c r="D13" s="83">
        <v>16500</v>
      </c>
      <c r="E13" s="83">
        <v>16500</v>
      </c>
      <c r="F13" s="83">
        <v>16500</v>
      </c>
    </row>
    <row r="14" spans="1:6" ht="15" customHeight="1">
      <c r="A14" s="67">
        <v>221</v>
      </c>
      <c r="B14" s="3" t="s">
        <v>9</v>
      </c>
      <c r="C14" s="7">
        <v>6959</v>
      </c>
      <c r="D14" s="84">
        <v>6900</v>
      </c>
      <c r="E14" s="140">
        <v>7000</v>
      </c>
      <c r="F14" s="83">
        <v>7000</v>
      </c>
    </row>
    <row r="15" spans="1:6" ht="15" customHeight="1">
      <c r="A15" s="67">
        <v>222</v>
      </c>
      <c r="B15" s="3" t="s">
        <v>10</v>
      </c>
      <c r="C15" s="7">
        <v>250</v>
      </c>
      <c r="D15" s="84">
        <v>0</v>
      </c>
      <c r="E15" s="84"/>
      <c r="F15" s="83"/>
    </row>
    <row r="16" spans="1:6" ht="15" customHeight="1">
      <c r="A16" s="67">
        <v>223</v>
      </c>
      <c r="B16" s="3" t="s">
        <v>11</v>
      </c>
      <c r="C16" s="7">
        <v>26911</v>
      </c>
      <c r="D16" s="84">
        <v>26000</v>
      </c>
      <c r="E16" s="84">
        <v>27000</v>
      </c>
      <c r="F16" s="83">
        <v>27000</v>
      </c>
    </row>
    <row r="17" spans="1:6" ht="15" customHeight="1">
      <c r="A17" s="67">
        <v>242</v>
      </c>
      <c r="B17" s="3" t="s">
        <v>12</v>
      </c>
      <c r="C17" s="7">
        <v>167</v>
      </c>
      <c r="D17" s="84">
        <v>170</v>
      </c>
      <c r="E17" s="140">
        <v>180</v>
      </c>
      <c r="F17" s="83">
        <v>180</v>
      </c>
    </row>
    <row r="18" spans="1:6" ht="15" customHeight="1" thickBot="1">
      <c r="A18" s="69">
        <v>292</v>
      </c>
      <c r="B18" s="5" t="s">
        <v>13</v>
      </c>
      <c r="C18" s="70">
        <v>1992</v>
      </c>
      <c r="D18" s="85">
        <v>500</v>
      </c>
      <c r="E18" s="85">
        <v>700</v>
      </c>
      <c r="F18" s="83">
        <v>800</v>
      </c>
    </row>
    <row r="19" spans="1:6" ht="15" customHeight="1" thickBot="1">
      <c r="A19" s="8"/>
      <c r="B19" s="9" t="s">
        <v>14</v>
      </c>
      <c r="C19" s="10">
        <f>SUM(C12:C18)</f>
        <v>82168</v>
      </c>
      <c r="D19" s="10">
        <f>SUM(D12:D18)</f>
        <v>79070</v>
      </c>
      <c r="E19" s="10">
        <f>SUM(E12:E18)</f>
        <v>81380</v>
      </c>
      <c r="F19" s="10">
        <f>SUM(F12:F18)</f>
        <v>81480</v>
      </c>
    </row>
    <row r="20" spans="1:6" ht="15" customHeight="1">
      <c r="A20" s="65">
        <v>311</v>
      </c>
      <c r="B20" s="4" t="s">
        <v>20</v>
      </c>
      <c r="C20" s="2">
        <v>13715</v>
      </c>
      <c r="D20" s="83">
        <v>0</v>
      </c>
      <c r="E20" s="144"/>
      <c r="F20" s="83"/>
    </row>
    <row r="21" spans="1:6" ht="15" customHeight="1">
      <c r="A21" s="65">
        <v>312</v>
      </c>
      <c r="B21" s="4" t="s">
        <v>99</v>
      </c>
      <c r="C21" s="2">
        <v>24335</v>
      </c>
      <c r="D21" s="83">
        <v>0</v>
      </c>
      <c r="E21" s="144"/>
      <c r="F21" s="83"/>
    </row>
    <row r="22" spans="1:6" ht="15" customHeight="1">
      <c r="A22" s="65">
        <v>312</v>
      </c>
      <c r="B22" s="4" t="s">
        <v>100</v>
      </c>
      <c r="C22" s="2">
        <v>65000</v>
      </c>
      <c r="D22" s="83">
        <v>0</v>
      </c>
      <c r="E22" s="144"/>
      <c r="F22" s="83"/>
    </row>
    <row r="23" spans="1:6" ht="15" customHeight="1">
      <c r="A23" s="67">
        <v>312</v>
      </c>
      <c r="B23" s="3" t="s">
        <v>15</v>
      </c>
      <c r="C23" s="7">
        <v>253545</v>
      </c>
      <c r="D23" s="84">
        <v>254000</v>
      </c>
      <c r="E23" s="84">
        <v>260000</v>
      </c>
      <c r="F23" s="83">
        <v>265000</v>
      </c>
    </row>
    <row r="24" spans="1:6" ht="15" customHeight="1">
      <c r="A24" s="67">
        <v>312</v>
      </c>
      <c r="B24" s="3" t="s">
        <v>16</v>
      </c>
      <c r="C24" s="7">
        <v>10622</v>
      </c>
      <c r="D24" s="84">
        <v>11000</v>
      </c>
      <c r="E24" s="84">
        <v>12000</v>
      </c>
      <c r="F24" s="83">
        <v>12000</v>
      </c>
    </row>
    <row r="25" spans="1:6" ht="15" customHeight="1" thickBot="1">
      <c r="A25" s="69">
        <v>312</v>
      </c>
      <c r="B25" s="5" t="s">
        <v>113</v>
      </c>
      <c r="C25" s="70">
        <v>3000</v>
      </c>
      <c r="D25" s="85">
        <v>1000</v>
      </c>
      <c r="E25" s="85">
        <v>0</v>
      </c>
      <c r="F25" s="83">
        <v>1000</v>
      </c>
    </row>
    <row r="26" spans="1:6" ht="15" customHeight="1" thickBot="1">
      <c r="A26" s="8"/>
      <c r="B26" s="9" t="s">
        <v>17</v>
      </c>
      <c r="C26" s="10">
        <f>SUM(C20:C25)</f>
        <v>370217</v>
      </c>
      <c r="D26" s="10">
        <f>SUM(D20:D25)</f>
        <v>266000</v>
      </c>
      <c r="E26" s="10">
        <f>SUM(E20:E25)</f>
        <v>272000</v>
      </c>
      <c r="F26" s="10">
        <f>SUM(F20:F25)</f>
        <v>278000</v>
      </c>
    </row>
    <row r="27" spans="1:6" ht="15" customHeight="1" thickBot="1">
      <c r="A27" s="72"/>
      <c r="B27" s="73" t="s">
        <v>19</v>
      </c>
      <c r="C27" s="74">
        <f>C11+C19+C26</f>
        <v>908241</v>
      </c>
      <c r="D27" s="74">
        <f>D11+D19+D26</f>
        <v>871070</v>
      </c>
      <c r="E27" s="74">
        <f>E11+E19+E26</f>
        <v>895380</v>
      </c>
      <c r="F27" s="74">
        <f>F11+F19+F26</f>
        <v>912980</v>
      </c>
    </row>
    <row r="28" spans="1:6" ht="15" customHeight="1">
      <c r="A28" s="75">
        <v>230</v>
      </c>
      <c r="B28" s="76" t="s">
        <v>102</v>
      </c>
      <c r="C28" s="77">
        <v>334</v>
      </c>
      <c r="D28" s="86">
        <v>360</v>
      </c>
      <c r="E28" s="86"/>
      <c r="F28" s="86"/>
    </row>
    <row r="29" spans="1:6" ht="15" customHeight="1" thickBot="1">
      <c r="A29" s="78">
        <v>321</v>
      </c>
      <c r="B29" s="6" t="s">
        <v>21</v>
      </c>
      <c r="C29" s="11">
        <v>27071</v>
      </c>
      <c r="D29" s="87">
        <v>0</v>
      </c>
      <c r="E29" s="87"/>
      <c r="F29" s="86"/>
    </row>
    <row r="30" spans="1:6" ht="15" customHeight="1">
      <c r="A30" s="178"/>
      <c r="B30" s="179" t="s">
        <v>1</v>
      </c>
      <c r="C30" s="180">
        <f>SUM(C28:C29)</f>
        <v>27405</v>
      </c>
      <c r="D30" s="180">
        <f>SUM(D28:D29)</f>
        <v>360</v>
      </c>
      <c r="E30" s="180"/>
      <c r="F30" s="180"/>
    </row>
    <row r="31" spans="1:6" ht="15" customHeight="1">
      <c r="A31" s="184">
        <v>450</v>
      </c>
      <c r="B31" s="6" t="s">
        <v>18</v>
      </c>
      <c r="C31" s="185">
        <v>86476</v>
      </c>
      <c r="D31" s="186">
        <v>0</v>
      </c>
      <c r="E31" s="186"/>
      <c r="F31" s="186"/>
    </row>
    <row r="32" spans="1:6" ht="15" customHeight="1">
      <c r="A32" s="184">
        <v>513</v>
      </c>
      <c r="B32" s="6" t="s">
        <v>101</v>
      </c>
      <c r="C32" s="185">
        <v>180000</v>
      </c>
      <c r="D32" s="186">
        <v>0</v>
      </c>
      <c r="E32" s="186"/>
      <c r="F32" s="186"/>
    </row>
    <row r="33" spans="1:6" ht="15" customHeight="1" thickBot="1">
      <c r="A33" s="181"/>
      <c r="B33" s="182" t="s">
        <v>2</v>
      </c>
      <c r="C33" s="183">
        <f>SUM(C31:C32)</f>
        <v>266476</v>
      </c>
      <c r="D33" s="183">
        <v>0</v>
      </c>
      <c r="E33" s="183"/>
      <c r="F33" s="183"/>
    </row>
    <row r="34" spans="1:6" ht="13.5" thickBot="1">
      <c r="A34" s="79"/>
      <c r="B34" s="80"/>
      <c r="C34" s="80"/>
      <c r="D34" s="80"/>
      <c r="E34" s="80"/>
      <c r="F34" s="80"/>
    </row>
    <row r="35" spans="1:6" ht="16.5" thickBot="1">
      <c r="A35" s="23"/>
      <c r="B35" s="81" t="s">
        <v>3</v>
      </c>
      <c r="C35" s="82">
        <f>C27+C30+C33</f>
        <v>1202122</v>
      </c>
      <c r="D35" s="82">
        <f>D27+D30+D33</f>
        <v>871430</v>
      </c>
      <c r="E35" s="82">
        <f>E27+E30+E33</f>
        <v>895380</v>
      </c>
      <c r="F35" s="82">
        <f>F27+F30+F33</f>
        <v>912980</v>
      </c>
    </row>
  </sheetData>
  <printOptions/>
  <pageMargins left="0.7874015748031497" right="0.7874015748031497" top="0.984251968503937" bottom="0.984251968503937" header="0.5118110236220472" footer="0.5118110236220472"/>
  <pageSetup firstPageNumber="1" useFirstPageNumber="1" horizontalDpi="600" verticalDpi="6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19"/>
  <sheetViews>
    <sheetView tabSelected="1" workbookViewId="0" topLeftCell="A1">
      <selection activeCell="D117" sqref="D117"/>
    </sheetView>
  </sheetViews>
  <sheetFormatPr defaultColWidth="9.140625" defaultRowHeight="12.75"/>
  <cols>
    <col min="1" max="1" width="3.421875" style="0" customWidth="1"/>
    <col min="2" max="2" width="3.28125" style="0" customWidth="1"/>
    <col min="3" max="3" width="3.00390625" style="0" customWidth="1"/>
    <col min="4" max="4" width="7.140625" style="0" customWidth="1"/>
    <col min="5" max="5" width="36.00390625" style="0" customWidth="1"/>
    <col min="6" max="6" width="11.140625" style="0" customWidth="1"/>
    <col min="7" max="8" width="10.7109375" style="54" customWidth="1"/>
    <col min="9" max="9" width="10.7109375" style="0" customWidth="1"/>
    <col min="10" max="10" width="9.421875" style="0" customWidth="1"/>
    <col min="11" max="11" width="10.7109375" style="0" customWidth="1"/>
    <col min="12" max="12" width="10.7109375" style="54" customWidth="1"/>
    <col min="13" max="13" width="10.7109375" style="0" customWidth="1"/>
  </cols>
  <sheetData>
    <row r="1" spans="1:12" ht="18">
      <c r="A1" s="61" t="s">
        <v>143</v>
      </c>
      <c r="D1" s="54"/>
      <c r="L1"/>
    </row>
    <row r="2" ht="13.5" thickBot="1">
      <c r="L2" s="60" t="s">
        <v>4</v>
      </c>
    </row>
    <row r="3" spans="1:13" ht="13.5" customHeight="1" thickBot="1">
      <c r="A3" s="261" t="s">
        <v>33</v>
      </c>
      <c r="B3" s="262"/>
      <c r="C3" s="262"/>
      <c r="D3" s="262"/>
      <c r="E3" s="263"/>
      <c r="F3" s="267" t="s">
        <v>24</v>
      </c>
      <c r="G3" s="268"/>
      <c r="H3" s="268"/>
      <c r="I3" s="269"/>
      <c r="J3" s="267" t="s">
        <v>25</v>
      </c>
      <c r="K3" s="268"/>
      <c r="L3" s="268"/>
      <c r="M3" s="269"/>
    </row>
    <row r="4" spans="1:13" ht="39" thickBot="1">
      <c r="A4" s="264"/>
      <c r="B4" s="265"/>
      <c r="C4" s="265"/>
      <c r="D4" s="265"/>
      <c r="E4" s="266"/>
      <c r="F4" s="52" t="s">
        <v>118</v>
      </c>
      <c r="G4" s="55" t="s">
        <v>114</v>
      </c>
      <c r="H4" s="226" t="s">
        <v>115</v>
      </c>
      <c r="I4" s="12" t="s">
        <v>116</v>
      </c>
      <c r="J4" s="52" t="s">
        <v>117</v>
      </c>
      <c r="K4" s="204" t="s">
        <v>114</v>
      </c>
      <c r="L4" s="128" t="s">
        <v>115</v>
      </c>
      <c r="M4" s="255" t="s">
        <v>116</v>
      </c>
    </row>
    <row r="5" spans="1:13" ht="26.25" thickBot="1">
      <c r="A5" s="15" t="s">
        <v>26</v>
      </c>
      <c r="B5" s="13"/>
      <c r="C5" s="13"/>
      <c r="D5" s="13"/>
      <c r="E5" s="49" t="s">
        <v>22</v>
      </c>
      <c r="F5" s="53">
        <f>F6+F12+F14+F17</f>
        <v>160960</v>
      </c>
      <c r="G5" s="217">
        <f>G6+G12+G14+G17</f>
        <v>158568</v>
      </c>
      <c r="H5" s="241">
        <f>H6+H12+H14+H17</f>
        <v>161950</v>
      </c>
      <c r="I5" s="225">
        <f>I6+I12+I14+I17</f>
        <v>163700</v>
      </c>
      <c r="J5" s="23"/>
      <c r="K5" s="205"/>
      <c r="L5" s="235"/>
      <c r="M5" s="243"/>
    </row>
    <row r="6" spans="1:13" ht="12.75">
      <c r="A6" s="88" t="s">
        <v>26</v>
      </c>
      <c r="B6" s="66" t="s">
        <v>26</v>
      </c>
      <c r="C6" s="66"/>
      <c r="D6" s="66" t="s">
        <v>23</v>
      </c>
      <c r="E6" s="89" t="s">
        <v>63</v>
      </c>
      <c r="F6" s="133">
        <f>SUM(F7:F11)</f>
        <v>149202</v>
      </c>
      <c r="G6" s="218">
        <f>SUM(G7:G11)</f>
        <v>147060</v>
      </c>
      <c r="H6" s="145">
        <f>SUM(H7:H11)</f>
        <v>150200</v>
      </c>
      <c r="I6" s="134">
        <f>SUM(I7:I11)</f>
        <v>151700</v>
      </c>
      <c r="J6" s="48"/>
      <c r="K6" s="206"/>
      <c r="L6" s="236"/>
      <c r="M6" s="242"/>
    </row>
    <row r="7" spans="1:13" ht="12.75">
      <c r="A7" s="90"/>
      <c r="B7" s="68"/>
      <c r="C7" s="68"/>
      <c r="D7" s="68"/>
      <c r="E7" s="91" t="s">
        <v>120</v>
      </c>
      <c r="F7" s="92">
        <v>77975</v>
      </c>
      <c r="G7" s="188">
        <v>77975</v>
      </c>
      <c r="H7" s="141">
        <v>79000</v>
      </c>
      <c r="I7" s="132">
        <v>80000</v>
      </c>
      <c r="J7" s="46"/>
      <c r="K7" s="207"/>
      <c r="L7" s="237"/>
      <c r="M7" s="238"/>
    </row>
    <row r="8" spans="1:13" ht="12.75">
      <c r="A8" s="90"/>
      <c r="B8" s="68"/>
      <c r="C8" s="68"/>
      <c r="D8" s="68"/>
      <c r="E8" s="91" t="s">
        <v>125</v>
      </c>
      <c r="F8" s="92">
        <v>19563</v>
      </c>
      <c r="G8" s="188">
        <v>19563</v>
      </c>
      <c r="H8" s="141">
        <v>20500</v>
      </c>
      <c r="I8" s="132">
        <v>21000</v>
      </c>
      <c r="J8" s="46"/>
      <c r="K8" s="207"/>
      <c r="L8" s="237"/>
      <c r="M8" s="238"/>
    </row>
    <row r="9" spans="1:13" ht="12.75">
      <c r="A9" s="90"/>
      <c r="B9" s="68"/>
      <c r="C9" s="68"/>
      <c r="D9" s="68"/>
      <c r="E9" s="95" t="s">
        <v>126</v>
      </c>
      <c r="F9" s="92">
        <v>44140</v>
      </c>
      <c r="G9" s="189">
        <v>42000</v>
      </c>
      <c r="H9" s="96">
        <v>43000</v>
      </c>
      <c r="I9" s="132">
        <v>43000</v>
      </c>
      <c r="J9" s="46"/>
      <c r="K9" s="207"/>
      <c r="L9" s="237"/>
      <c r="M9" s="238"/>
    </row>
    <row r="10" spans="1:13" ht="12.75">
      <c r="A10" s="90"/>
      <c r="B10" s="68"/>
      <c r="C10" s="68"/>
      <c r="D10" s="68"/>
      <c r="E10" s="95" t="s">
        <v>129</v>
      </c>
      <c r="F10" s="130">
        <v>342</v>
      </c>
      <c r="G10" s="189">
        <v>340</v>
      </c>
      <c r="H10" s="96">
        <v>400</v>
      </c>
      <c r="I10" s="151">
        <v>400</v>
      </c>
      <c r="J10" s="46"/>
      <c r="K10" s="207"/>
      <c r="L10" s="237"/>
      <c r="M10" s="238"/>
    </row>
    <row r="11" spans="1:13" ht="12.75">
      <c r="A11" s="90"/>
      <c r="B11" s="68"/>
      <c r="C11" s="68"/>
      <c r="D11" s="98" t="s">
        <v>67</v>
      </c>
      <c r="E11" s="95" t="s">
        <v>130</v>
      </c>
      <c r="F11" s="130">
        <v>7182</v>
      </c>
      <c r="G11" s="189">
        <v>7182</v>
      </c>
      <c r="H11" s="96">
        <v>7300</v>
      </c>
      <c r="I11" s="151">
        <v>7300</v>
      </c>
      <c r="J11" s="46"/>
      <c r="K11" s="207"/>
      <c r="L11" s="237"/>
      <c r="M11" s="238"/>
    </row>
    <row r="12" spans="1:13" ht="12.75">
      <c r="A12" s="90" t="s">
        <v>26</v>
      </c>
      <c r="B12" s="68" t="s">
        <v>27</v>
      </c>
      <c r="C12" s="68"/>
      <c r="D12" s="66" t="s">
        <v>23</v>
      </c>
      <c r="E12" s="97" t="s">
        <v>64</v>
      </c>
      <c r="F12" s="129">
        <v>700</v>
      </c>
      <c r="G12" s="219">
        <v>650</v>
      </c>
      <c r="H12" s="93">
        <v>650</v>
      </c>
      <c r="I12" s="131">
        <v>700</v>
      </c>
      <c r="J12" s="46"/>
      <c r="K12" s="207"/>
      <c r="L12" s="237"/>
      <c r="M12" s="238"/>
    </row>
    <row r="13" spans="1:13" ht="12.75">
      <c r="A13" s="90"/>
      <c r="B13" s="68"/>
      <c r="C13" s="68"/>
      <c r="D13" s="68"/>
      <c r="E13" s="95" t="s">
        <v>131</v>
      </c>
      <c r="F13" s="130">
        <v>700</v>
      </c>
      <c r="G13" s="189">
        <v>650</v>
      </c>
      <c r="H13" s="96">
        <v>650</v>
      </c>
      <c r="I13" s="132">
        <v>700</v>
      </c>
      <c r="J13" s="46"/>
      <c r="K13" s="207"/>
      <c r="L13" s="237"/>
      <c r="M13" s="238"/>
    </row>
    <row r="14" spans="1:13" ht="12.75">
      <c r="A14" s="90" t="s">
        <v>26</v>
      </c>
      <c r="B14" s="68" t="s">
        <v>28</v>
      </c>
      <c r="C14" s="68"/>
      <c r="D14" s="68"/>
      <c r="E14" s="97" t="s">
        <v>65</v>
      </c>
      <c r="F14" s="129">
        <v>8958</v>
      </c>
      <c r="G14" s="219">
        <f>SUM(G15:G16)</f>
        <v>8958</v>
      </c>
      <c r="H14" s="93">
        <f>SUM(H15:H16)</f>
        <v>9100</v>
      </c>
      <c r="I14" s="131">
        <f>SUM(I15:I16)</f>
        <v>9200</v>
      </c>
      <c r="J14" s="46"/>
      <c r="K14" s="207"/>
      <c r="L14" s="237"/>
      <c r="M14" s="238"/>
    </row>
    <row r="15" spans="1:13" ht="12.75">
      <c r="A15" s="90"/>
      <c r="B15" s="68"/>
      <c r="C15" s="68"/>
      <c r="D15" s="66" t="s">
        <v>23</v>
      </c>
      <c r="E15" s="91" t="s">
        <v>127</v>
      </c>
      <c r="F15" s="130">
        <v>7995</v>
      </c>
      <c r="G15" s="220">
        <v>7995</v>
      </c>
      <c r="H15" s="256">
        <v>8100</v>
      </c>
      <c r="I15" s="132">
        <v>8200</v>
      </c>
      <c r="J15" s="46"/>
      <c r="K15" s="207"/>
      <c r="L15" s="237"/>
      <c r="M15" s="238"/>
    </row>
    <row r="16" spans="1:13" ht="12.75">
      <c r="A16" s="90"/>
      <c r="B16" s="68"/>
      <c r="C16" s="68"/>
      <c r="D16" s="98" t="s">
        <v>68</v>
      </c>
      <c r="E16" s="91" t="s">
        <v>128</v>
      </c>
      <c r="F16" s="130">
        <v>963</v>
      </c>
      <c r="G16" s="220">
        <v>963</v>
      </c>
      <c r="H16" s="256">
        <v>1000</v>
      </c>
      <c r="I16" s="132">
        <v>1000</v>
      </c>
      <c r="J16" s="46"/>
      <c r="K16" s="207"/>
      <c r="L16" s="237"/>
      <c r="M16" s="238"/>
    </row>
    <row r="17" spans="1:13" ht="12.75">
      <c r="A17" s="90" t="s">
        <v>26</v>
      </c>
      <c r="B17" s="68" t="s">
        <v>29</v>
      </c>
      <c r="C17" s="68"/>
      <c r="D17" s="68"/>
      <c r="E17" s="97" t="s">
        <v>66</v>
      </c>
      <c r="F17" s="129">
        <v>2100</v>
      </c>
      <c r="G17" s="219">
        <f>SUM(G18:G19)</f>
        <v>1900</v>
      </c>
      <c r="H17" s="93">
        <f>SUM(H18:H19)</f>
        <v>2000</v>
      </c>
      <c r="I17" s="131">
        <f>SUM(I18:I19)</f>
        <v>2100</v>
      </c>
      <c r="J17" s="46"/>
      <c r="K17" s="207"/>
      <c r="L17" s="237"/>
      <c r="M17" s="238"/>
    </row>
    <row r="18" spans="1:13" ht="12.75">
      <c r="A18" s="90"/>
      <c r="B18" s="68"/>
      <c r="C18" s="68"/>
      <c r="D18" s="68" t="s">
        <v>23</v>
      </c>
      <c r="E18" s="95" t="s">
        <v>126</v>
      </c>
      <c r="F18" s="130">
        <v>1513</v>
      </c>
      <c r="G18" s="189">
        <v>1400</v>
      </c>
      <c r="H18" s="96">
        <v>1400</v>
      </c>
      <c r="I18" s="132">
        <v>1500</v>
      </c>
      <c r="J18" s="46"/>
      <c r="K18" s="207"/>
      <c r="L18" s="237"/>
      <c r="M18" s="238"/>
    </row>
    <row r="19" spans="1:13" ht="13.5" thickBot="1">
      <c r="A19" s="90"/>
      <c r="B19" s="68"/>
      <c r="C19" s="68"/>
      <c r="D19" s="98" t="s">
        <v>36</v>
      </c>
      <c r="E19" s="95" t="s">
        <v>126</v>
      </c>
      <c r="F19" s="130">
        <v>587</v>
      </c>
      <c r="G19" s="189">
        <v>500</v>
      </c>
      <c r="H19" s="231">
        <v>600</v>
      </c>
      <c r="I19" s="132">
        <v>600</v>
      </c>
      <c r="J19" s="46"/>
      <c r="K19" s="207"/>
      <c r="L19" s="237"/>
      <c r="M19" s="244"/>
    </row>
    <row r="20" spans="1:13" ht="24" customHeight="1" thickBot="1">
      <c r="A20" s="15" t="s">
        <v>27</v>
      </c>
      <c r="B20" s="16"/>
      <c r="C20" s="16"/>
      <c r="D20" s="16"/>
      <c r="E20" s="18" t="s">
        <v>39</v>
      </c>
      <c r="F20" s="15">
        <f>F21+F25+F28+F31+F33+F35</f>
        <v>20986</v>
      </c>
      <c r="G20" s="221">
        <f>G21+G25+G28+G31+G33+G35</f>
        <v>19323</v>
      </c>
      <c r="H20" s="232">
        <f>H21+H25+H28+H31+H33+H35</f>
        <v>19520</v>
      </c>
      <c r="I20" s="209">
        <f>I21+I25+I28+I31+I33+I35</f>
        <v>19330</v>
      </c>
      <c r="J20" s="23"/>
      <c r="K20" s="205"/>
      <c r="L20" s="235"/>
      <c r="M20" s="243"/>
    </row>
    <row r="21" spans="1:13" ht="12.75">
      <c r="A21" s="100" t="s">
        <v>27</v>
      </c>
      <c r="B21" s="66" t="s">
        <v>34</v>
      </c>
      <c r="C21" s="66"/>
      <c r="D21" s="101" t="s">
        <v>74</v>
      </c>
      <c r="E21" s="102" t="s">
        <v>69</v>
      </c>
      <c r="F21" s="135">
        <v>2803</v>
      </c>
      <c r="G21" s="222">
        <v>2803</v>
      </c>
      <c r="H21" s="177">
        <v>2850</v>
      </c>
      <c r="I21" s="176">
        <f>SUM(I22:I24)</f>
        <v>2900</v>
      </c>
      <c r="J21" s="48"/>
      <c r="K21" s="206"/>
      <c r="L21" s="236"/>
      <c r="M21" s="242"/>
    </row>
    <row r="22" spans="1:13" ht="12.75">
      <c r="A22" s="100"/>
      <c r="B22" s="66"/>
      <c r="C22" s="66"/>
      <c r="D22" s="101"/>
      <c r="E22" s="152" t="s">
        <v>121</v>
      </c>
      <c r="F22" s="154">
        <v>1100</v>
      </c>
      <c r="G22" s="223">
        <v>1500</v>
      </c>
      <c r="H22" s="168">
        <v>1600</v>
      </c>
      <c r="I22" s="175">
        <v>1650</v>
      </c>
      <c r="J22" s="48"/>
      <c r="K22" s="206"/>
      <c r="L22" s="236"/>
      <c r="M22" s="238"/>
    </row>
    <row r="23" spans="1:13" ht="12.75">
      <c r="A23" s="100"/>
      <c r="B23" s="66"/>
      <c r="C23" s="66"/>
      <c r="D23" s="101"/>
      <c r="E23" s="152" t="s">
        <v>125</v>
      </c>
      <c r="F23" s="154">
        <v>461</v>
      </c>
      <c r="G23" s="223">
        <v>525</v>
      </c>
      <c r="H23" s="168">
        <v>600</v>
      </c>
      <c r="I23" s="175">
        <v>600</v>
      </c>
      <c r="J23" s="48"/>
      <c r="K23" s="206"/>
      <c r="L23" s="236"/>
      <c r="M23" s="238"/>
    </row>
    <row r="24" spans="1:13" ht="12.75">
      <c r="A24" s="90"/>
      <c r="B24" s="68"/>
      <c r="C24" s="68"/>
      <c r="D24" s="98"/>
      <c r="E24" s="104" t="s">
        <v>126</v>
      </c>
      <c r="F24" s="136">
        <v>1242</v>
      </c>
      <c r="G24" s="142">
        <v>778</v>
      </c>
      <c r="H24" s="105">
        <v>650</v>
      </c>
      <c r="I24" s="132">
        <v>650</v>
      </c>
      <c r="J24" s="46"/>
      <c r="K24" s="207"/>
      <c r="L24" s="237"/>
      <c r="M24" s="238"/>
    </row>
    <row r="25" spans="1:13" ht="12.75">
      <c r="A25" s="90" t="s">
        <v>27</v>
      </c>
      <c r="B25" s="68" t="s">
        <v>27</v>
      </c>
      <c r="C25" s="68"/>
      <c r="D25" s="66" t="s">
        <v>23</v>
      </c>
      <c r="E25" s="155" t="s">
        <v>70</v>
      </c>
      <c r="F25" s="137">
        <v>672</v>
      </c>
      <c r="G25" s="173">
        <v>672</v>
      </c>
      <c r="H25" s="163">
        <v>700</v>
      </c>
      <c r="I25" s="138">
        <f>SUM(I26:I27)</f>
        <v>730</v>
      </c>
      <c r="J25" s="46"/>
      <c r="K25" s="207"/>
      <c r="L25" s="237"/>
      <c r="M25" s="238"/>
    </row>
    <row r="26" spans="1:13" ht="12.75">
      <c r="A26" s="90"/>
      <c r="B26" s="68"/>
      <c r="C26" s="68"/>
      <c r="D26" s="98"/>
      <c r="E26" s="153" t="s">
        <v>122</v>
      </c>
      <c r="F26" s="156">
        <v>498</v>
      </c>
      <c r="G26" s="224">
        <v>498</v>
      </c>
      <c r="H26" s="168">
        <v>520</v>
      </c>
      <c r="I26" s="169">
        <v>550</v>
      </c>
      <c r="J26" s="46"/>
      <c r="K26" s="207"/>
      <c r="L26" s="237"/>
      <c r="M26" s="238"/>
    </row>
    <row r="27" spans="1:13" ht="12.75">
      <c r="A27" s="90"/>
      <c r="B27" s="68"/>
      <c r="C27" s="68"/>
      <c r="D27" s="98"/>
      <c r="E27" s="153" t="s">
        <v>126</v>
      </c>
      <c r="F27" s="156">
        <v>174</v>
      </c>
      <c r="G27" s="224">
        <v>174</v>
      </c>
      <c r="H27" s="168">
        <v>180</v>
      </c>
      <c r="I27" s="169">
        <v>180</v>
      </c>
      <c r="J27" s="46"/>
      <c r="K27" s="207"/>
      <c r="L27" s="237"/>
      <c r="M27" s="238"/>
    </row>
    <row r="28" spans="1:13" ht="12.75">
      <c r="A28" s="90" t="s">
        <v>27</v>
      </c>
      <c r="B28" s="68" t="s">
        <v>28</v>
      </c>
      <c r="C28" s="68"/>
      <c r="D28" s="98"/>
      <c r="E28" s="106" t="s">
        <v>71</v>
      </c>
      <c r="F28" s="137">
        <v>12164</v>
      </c>
      <c r="G28" s="118">
        <f>SUM(G29:G30)</f>
        <v>12500</v>
      </c>
      <c r="H28" s="139">
        <v>12600</v>
      </c>
      <c r="I28" s="138">
        <f>SUM(I29:I30)</f>
        <v>13200</v>
      </c>
      <c r="J28" s="46"/>
      <c r="K28" s="207"/>
      <c r="L28" s="237"/>
      <c r="M28" s="238"/>
    </row>
    <row r="29" spans="1:13" ht="12.75">
      <c r="A29" s="90"/>
      <c r="B29" s="68"/>
      <c r="C29" s="68"/>
      <c r="D29" s="98" t="s">
        <v>37</v>
      </c>
      <c r="E29" s="153" t="s">
        <v>126</v>
      </c>
      <c r="F29" s="136">
        <v>1911</v>
      </c>
      <c r="G29" s="142">
        <v>2000</v>
      </c>
      <c r="H29" s="105">
        <v>2100</v>
      </c>
      <c r="I29" s="132">
        <v>2200</v>
      </c>
      <c r="J29" s="46"/>
      <c r="K29" s="207"/>
      <c r="L29" s="237"/>
      <c r="M29" s="238"/>
    </row>
    <row r="30" spans="1:13" ht="12.75">
      <c r="A30" s="90"/>
      <c r="B30" s="68"/>
      <c r="C30" s="68"/>
      <c r="D30" s="66" t="s">
        <v>23</v>
      </c>
      <c r="E30" s="104" t="s">
        <v>131</v>
      </c>
      <c r="F30" s="136">
        <v>10253</v>
      </c>
      <c r="G30" s="105">
        <v>10500</v>
      </c>
      <c r="H30" s="105">
        <v>10500</v>
      </c>
      <c r="I30" s="132">
        <v>11000</v>
      </c>
      <c r="J30" s="46"/>
      <c r="K30" s="207"/>
      <c r="L30" s="237"/>
      <c r="M30" s="238"/>
    </row>
    <row r="31" spans="1:13" ht="12.75">
      <c r="A31" s="90" t="s">
        <v>27</v>
      </c>
      <c r="B31" s="68" t="s">
        <v>29</v>
      </c>
      <c r="C31" s="68"/>
      <c r="D31" s="98" t="s">
        <v>40</v>
      </c>
      <c r="E31" s="106" t="s">
        <v>72</v>
      </c>
      <c r="F31" s="137">
        <v>1979</v>
      </c>
      <c r="G31" s="139">
        <v>1980</v>
      </c>
      <c r="H31" s="139">
        <v>2000</v>
      </c>
      <c r="I31" s="138">
        <v>2100</v>
      </c>
      <c r="J31" s="46"/>
      <c r="K31" s="207"/>
      <c r="L31" s="237"/>
      <c r="M31" s="238"/>
    </row>
    <row r="32" spans="1:13" ht="12.75">
      <c r="A32" s="90"/>
      <c r="B32" s="68"/>
      <c r="C32" s="68"/>
      <c r="D32" s="98"/>
      <c r="E32" s="104" t="s">
        <v>127</v>
      </c>
      <c r="F32" s="136">
        <v>1979</v>
      </c>
      <c r="G32" s="105">
        <v>1980</v>
      </c>
      <c r="H32" s="105">
        <v>2000</v>
      </c>
      <c r="I32" s="132">
        <v>2100</v>
      </c>
      <c r="J32" s="46"/>
      <c r="K32" s="207"/>
      <c r="L32" s="237"/>
      <c r="M32" s="238"/>
    </row>
    <row r="33" spans="1:13" ht="12.75">
      <c r="A33" s="90" t="s">
        <v>27</v>
      </c>
      <c r="B33" s="68" t="s">
        <v>30</v>
      </c>
      <c r="C33" s="68"/>
      <c r="D33" s="98" t="s">
        <v>35</v>
      </c>
      <c r="E33" s="106" t="s">
        <v>73</v>
      </c>
      <c r="F33" s="137">
        <v>368</v>
      </c>
      <c r="G33" s="139">
        <v>368</v>
      </c>
      <c r="H33" s="139">
        <v>370</v>
      </c>
      <c r="I33" s="138">
        <v>400</v>
      </c>
      <c r="J33" s="46"/>
      <c r="K33" s="207"/>
      <c r="L33" s="237"/>
      <c r="M33" s="238"/>
    </row>
    <row r="34" spans="1:13" ht="12.75">
      <c r="A34" s="90"/>
      <c r="B34" s="68"/>
      <c r="C34" s="68"/>
      <c r="D34" s="98"/>
      <c r="E34" s="104" t="s">
        <v>126</v>
      </c>
      <c r="F34" s="136">
        <v>368</v>
      </c>
      <c r="G34" s="105">
        <v>368</v>
      </c>
      <c r="H34" s="105">
        <v>370</v>
      </c>
      <c r="I34" s="132">
        <v>400</v>
      </c>
      <c r="J34" s="46"/>
      <c r="K34" s="207"/>
      <c r="L34" s="237"/>
      <c r="M34" s="238"/>
    </row>
    <row r="35" spans="1:13" ht="12.75">
      <c r="A35" s="90" t="s">
        <v>27</v>
      </c>
      <c r="B35" s="68" t="s">
        <v>31</v>
      </c>
      <c r="C35" s="68"/>
      <c r="D35" s="98" t="s">
        <v>37</v>
      </c>
      <c r="E35" s="106" t="s">
        <v>119</v>
      </c>
      <c r="F35" s="137">
        <v>3000</v>
      </c>
      <c r="G35" s="139">
        <v>1000</v>
      </c>
      <c r="H35" s="139">
        <v>1000</v>
      </c>
      <c r="I35" s="138">
        <v>0</v>
      </c>
      <c r="J35" s="46"/>
      <c r="K35" s="207"/>
      <c r="L35" s="237"/>
      <c r="M35" s="238"/>
    </row>
    <row r="36" spans="1:13" ht="12.75">
      <c r="A36" s="99"/>
      <c r="B36" s="71"/>
      <c r="C36" s="71"/>
      <c r="D36" s="108"/>
      <c r="E36" s="157" t="s">
        <v>123</v>
      </c>
      <c r="F36" s="187">
        <v>500</v>
      </c>
      <c r="G36" s="170">
        <v>400</v>
      </c>
      <c r="H36" s="168">
        <v>400</v>
      </c>
      <c r="I36" s="169"/>
      <c r="J36" s="47"/>
      <c r="K36" s="208"/>
      <c r="L36" s="239"/>
      <c r="M36" s="238"/>
    </row>
    <row r="37" spans="1:13" ht="12.75">
      <c r="A37" s="99"/>
      <c r="B37" s="71"/>
      <c r="C37" s="71"/>
      <c r="D37" s="108"/>
      <c r="E37" s="157" t="s">
        <v>125</v>
      </c>
      <c r="F37" s="187">
        <v>500</v>
      </c>
      <c r="G37" s="170">
        <v>300</v>
      </c>
      <c r="H37" s="168">
        <v>300</v>
      </c>
      <c r="I37" s="169"/>
      <c r="J37" s="47"/>
      <c r="K37" s="208"/>
      <c r="L37" s="239"/>
      <c r="M37" s="238"/>
    </row>
    <row r="38" spans="1:13" ht="13.5" thickBot="1">
      <c r="A38" s="99"/>
      <c r="B38" s="71"/>
      <c r="C38" s="71"/>
      <c r="D38" s="108"/>
      <c r="E38" s="157" t="s">
        <v>126</v>
      </c>
      <c r="F38" s="99">
        <v>2000</v>
      </c>
      <c r="G38" s="110">
        <v>300</v>
      </c>
      <c r="H38" s="110">
        <v>300</v>
      </c>
      <c r="I38" s="132"/>
      <c r="J38" s="47"/>
      <c r="K38" s="208"/>
      <c r="L38" s="239"/>
      <c r="M38" s="244"/>
    </row>
    <row r="39" spans="1:13" ht="18.75" customHeight="1" thickBot="1">
      <c r="A39" s="15" t="s">
        <v>28</v>
      </c>
      <c r="B39" s="16"/>
      <c r="C39" s="16"/>
      <c r="D39" s="17"/>
      <c r="E39" s="18" t="s">
        <v>75</v>
      </c>
      <c r="F39" s="15">
        <v>54269</v>
      </c>
      <c r="G39" s="192">
        <f>G40+G42</f>
        <v>54240</v>
      </c>
      <c r="H39" s="233">
        <f>H40+H42</f>
        <v>56000</v>
      </c>
      <c r="I39" s="227">
        <f>I40+I42</f>
        <v>57000</v>
      </c>
      <c r="J39" s="15">
        <f>J40+J42</f>
        <v>209002</v>
      </c>
      <c r="K39" s="209">
        <v>12330</v>
      </c>
      <c r="L39" s="192"/>
      <c r="M39" s="243"/>
    </row>
    <row r="40" spans="1:13" ht="12.75">
      <c r="A40" s="111" t="s">
        <v>28</v>
      </c>
      <c r="B40" s="112" t="s">
        <v>26</v>
      </c>
      <c r="C40" s="112"/>
      <c r="D40" s="98" t="s">
        <v>42</v>
      </c>
      <c r="E40" s="113" t="s">
        <v>76</v>
      </c>
      <c r="F40" s="114">
        <v>53739</v>
      </c>
      <c r="G40" s="115">
        <v>53740</v>
      </c>
      <c r="H40" s="125">
        <v>55000</v>
      </c>
      <c r="I40" s="228">
        <v>56000</v>
      </c>
      <c r="J40" s="114"/>
      <c r="K40" s="210"/>
      <c r="L40" s="193"/>
      <c r="M40" s="245"/>
    </row>
    <row r="41" spans="1:13" ht="12.75">
      <c r="A41" s="90"/>
      <c r="B41" s="68"/>
      <c r="C41" s="68"/>
      <c r="D41" s="98"/>
      <c r="E41" s="104" t="s">
        <v>132</v>
      </c>
      <c r="F41" s="90">
        <v>53739</v>
      </c>
      <c r="G41" s="105">
        <v>53740</v>
      </c>
      <c r="H41" s="105">
        <v>55000</v>
      </c>
      <c r="I41" s="132">
        <v>56000</v>
      </c>
      <c r="J41" s="90"/>
      <c r="K41" s="211"/>
      <c r="L41" s="142"/>
      <c r="M41" s="139"/>
    </row>
    <row r="42" spans="1:13" ht="12.75">
      <c r="A42" s="90" t="s">
        <v>28</v>
      </c>
      <c r="B42" s="68" t="s">
        <v>27</v>
      </c>
      <c r="C42" s="68"/>
      <c r="D42" s="98" t="s">
        <v>37</v>
      </c>
      <c r="E42" s="106" t="s">
        <v>77</v>
      </c>
      <c r="F42" s="107">
        <v>530</v>
      </c>
      <c r="G42" s="116">
        <v>500</v>
      </c>
      <c r="H42" s="116">
        <v>1000</v>
      </c>
      <c r="I42" s="229">
        <v>1000</v>
      </c>
      <c r="J42" s="158">
        <v>209002</v>
      </c>
      <c r="K42" s="190">
        <v>12330</v>
      </c>
      <c r="L42" s="142"/>
      <c r="M42" s="68"/>
    </row>
    <row r="43" spans="1:13" ht="12.75">
      <c r="A43" s="90"/>
      <c r="B43" s="68"/>
      <c r="C43" s="68"/>
      <c r="D43" s="98"/>
      <c r="E43" s="104" t="s">
        <v>133</v>
      </c>
      <c r="F43" s="90">
        <v>530</v>
      </c>
      <c r="G43" s="105">
        <v>500</v>
      </c>
      <c r="H43" s="105">
        <v>1000</v>
      </c>
      <c r="I43" s="132">
        <v>1000</v>
      </c>
      <c r="J43" s="90"/>
      <c r="K43" s="211"/>
      <c r="L43" s="142"/>
      <c r="M43" s="163"/>
    </row>
    <row r="44" spans="1:13" ht="13.5" thickBot="1">
      <c r="A44" s="90"/>
      <c r="B44" s="68"/>
      <c r="C44" s="68"/>
      <c r="D44" s="98"/>
      <c r="E44" s="104" t="s">
        <v>134</v>
      </c>
      <c r="F44" s="90"/>
      <c r="G44" s="105"/>
      <c r="H44" s="110"/>
      <c r="I44" s="132"/>
      <c r="J44" s="90">
        <v>209002</v>
      </c>
      <c r="K44" s="211">
        <v>12330</v>
      </c>
      <c r="L44" s="142"/>
      <c r="M44" s="71"/>
    </row>
    <row r="45" spans="1:13" ht="24" customHeight="1" thickBot="1">
      <c r="A45" s="19" t="s">
        <v>29</v>
      </c>
      <c r="B45" s="20"/>
      <c r="C45" s="20"/>
      <c r="D45" s="20"/>
      <c r="E45" s="50" t="s">
        <v>43</v>
      </c>
      <c r="F45" s="19">
        <f>F46+F48</f>
        <v>12375</v>
      </c>
      <c r="G45" s="194">
        <f>G46+G48</f>
        <v>12300</v>
      </c>
      <c r="H45" s="233">
        <f>H46+H48</f>
        <v>12535</v>
      </c>
      <c r="I45" s="230">
        <f>I46+I48</f>
        <v>13035</v>
      </c>
      <c r="J45" s="19"/>
      <c r="K45" s="212"/>
      <c r="L45" s="194"/>
      <c r="M45" s="234"/>
    </row>
    <row r="46" spans="1:13" ht="12.75">
      <c r="A46" s="121" t="s">
        <v>29</v>
      </c>
      <c r="B46" s="112" t="s">
        <v>26</v>
      </c>
      <c r="C46" s="112"/>
      <c r="D46" s="98" t="s">
        <v>80</v>
      </c>
      <c r="E46" s="122" t="s">
        <v>78</v>
      </c>
      <c r="F46" s="114">
        <v>7813</v>
      </c>
      <c r="G46" s="115">
        <v>7800</v>
      </c>
      <c r="H46" s="125">
        <v>8000</v>
      </c>
      <c r="I46" s="228">
        <v>8500</v>
      </c>
      <c r="J46" s="121"/>
      <c r="K46" s="213"/>
      <c r="L46" s="240"/>
      <c r="M46" s="245"/>
    </row>
    <row r="47" spans="1:13" ht="12.75">
      <c r="A47" s="90"/>
      <c r="B47" s="68"/>
      <c r="C47" s="68"/>
      <c r="D47" s="68"/>
      <c r="E47" s="104" t="s">
        <v>126</v>
      </c>
      <c r="F47" s="90">
        <v>7813</v>
      </c>
      <c r="G47" s="105">
        <v>7800</v>
      </c>
      <c r="H47" s="105">
        <v>8000</v>
      </c>
      <c r="I47" s="132">
        <v>8500</v>
      </c>
      <c r="J47" s="90"/>
      <c r="K47" s="211"/>
      <c r="L47" s="142"/>
      <c r="M47" s="68"/>
    </row>
    <row r="48" spans="1:13" ht="12.75">
      <c r="A48" s="90" t="s">
        <v>29</v>
      </c>
      <c r="B48" s="68" t="s">
        <v>27</v>
      </c>
      <c r="C48" s="68"/>
      <c r="D48" s="98" t="s">
        <v>80</v>
      </c>
      <c r="E48" s="106" t="s">
        <v>79</v>
      </c>
      <c r="F48" s="107">
        <v>4562</v>
      </c>
      <c r="G48" s="116">
        <v>4500</v>
      </c>
      <c r="H48" s="143">
        <v>4535</v>
      </c>
      <c r="I48" s="117">
        <f>SUM(I50:I51)</f>
        <v>4535</v>
      </c>
      <c r="J48" s="107"/>
      <c r="K48" s="138"/>
      <c r="L48" s="143"/>
      <c r="M48" s="68"/>
    </row>
    <row r="49" spans="1:13" ht="12.75">
      <c r="A49" s="90"/>
      <c r="B49" s="68"/>
      <c r="C49" s="68"/>
      <c r="D49" s="68"/>
      <c r="E49" s="104" t="s">
        <v>124</v>
      </c>
      <c r="F49" s="90">
        <v>0</v>
      </c>
      <c r="G49" s="105">
        <v>0</v>
      </c>
      <c r="H49" s="142"/>
      <c r="I49" s="94"/>
      <c r="J49" s="90"/>
      <c r="K49" s="211"/>
      <c r="L49" s="142"/>
      <c r="M49" s="139"/>
    </row>
    <row r="50" spans="1:13" ht="12.75">
      <c r="A50" s="90"/>
      <c r="B50" s="68"/>
      <c r="C50" s="68"/>
      <c r="D50" s="68"/>
      <c r="E50" s="104" t="s">
        <v>125</v>
      </c>
      <c r="F50" s="90">
        <v>34</v>
      </c>
      <c r="G50" s="105">
        <v>30</v>
      </c>
      <c r="H50" s="142">
        <v>35</v>
      </c>
      <c r="I50" s="94">
        <v>35</v>
      </c>
      <c r="J50" s="90"/>
      <c r="K50" s="211"/>
      <c r="L50" s="142"/>
      <c r="M50" s="68"/>
    </row>
    <row r="51" spans="1:13" ht="13.5" thickBot="1">
      <c r="A51" s="90"/>
      <c r="B51" s="68"/>
      <c r="C51" s="68"/>
      <c r="D51" s="68"/>
      <c r="E51" s="104" t="s">
        <v>126</v>
      </c>
      <c r="F51" s="90">
        <v>4528</v>
      </c>
      <c r="G51" s="105">
        <v>4470</v>
      </c>
      <c r="H51" s="142">
        <v>4500</v>
      </c>
      <c r="I51" s="94">
        <v>4500</v>
      </c>
      <c r="J51" s="90"/>
      <c r="K51" s="211"/>
      <c r="L51" s="142"/>
      <c r="M51" s="71"/>
    </row>
    <row r="52" spans="1:13" ht="24" customHeight="1" thickBot="1">
      <c r="A52" s="15" t="s">
        <v>30</v>
      </c>
      <c r="B52" s="16"/>
      <c r="C52" s="16"/>
      <c r="D52" s="17"/>
      <c r="E52" s="51" t="s">
        <v>44</v>
      </c>
      <c r="F52" s="15">
        <f>F53+F54+F55+F56</f>
        <v>512976</v>
      </c>
      <c r="G52" s="56">
        <f>SUM(G53:G56)</f>
        <v>442753</v>
      </c>
      <c r="H52" s="192">
        <f>SUM(H53:H56)</f>
        <v>460000</v>
      </c>
      <c r="I52" s="18">
        <f>SUM(I53:I56)</f>
        <v>482000</v>
      </c>
      <c r="J52" s="15">
        <f>J53+J54+J55+J56</f>
        <v>550</v>
      </c>
      <c r="K52" s="209"/>
      <c r="L52" s="192"/>
      <c r="M52" s="234"/>
    </row>
    <row r="53" spans="1:13" ht="12.75">
      <c r="A53" s="88" t="s">
        <v>30</v>
      </c>
      <c r="B53" s="66" t="s">
        <v>26</v>
      </c>
      <c r="C53" s="66"/>
      <c r="D53" s="101"/>
      <c r="E53" s="124" t="s">
        <v>81</v>
      </c>
      <c r="F53" s="103">
        <v>114527</v>
      </c>
      <c r="G53" s="125">
        <v>110000</v>
      </c>
      <c r="H53" s="195">
        <v>115000</v>
      </c>
      <c r="I53" s="102">
        <v>120000</v>
      </c>
      <c r="J53" s="103"/>
      <c r="K53" s="214"/>
      <c r="L53" s="195"/>
      <c r="M53" s="245"/>
    </row>
    <row r="54" spans="1:13" ht="12.75">
      <c r="A54" s="90" t="s">
        <v>30</v>
      </c>
      <c r="B54" s="68" t="s">
        <v>27</v>
      </c>
      <c r="C54" s="68"/>
      <c r="D54" s="98"/>
      <c r="E54" s="106" t="s">
        <v>82</v>
      </c>
      <c r="F54" s="107">
        <v>316399</v>
      </c>
      <c r="G54" s="116">
        <v>251399</v>
      </c>
      <c r="H54" s="143">
        <v>260000</v>
      </c>
      <c r="I54" s="117">
        <v>275000</v>
      </c>
      <c r="J54" s="107">
        <v>550</v>
      </c>
      <c r="K54" s="138"/>
      <c r="L54" s="143"/>
      <c r="M54" s="139"/>
    </row>
    <row r="55" spans="1:13" ht="12.75">
      <c r="A55" s="90" t="s">
        <v>30</v>
      </c>
      <c r="B55" s="68" t="s">
        <v>28</v>
      </c>
      <c r="C55" s="68"/>
      <c r="D55" s="98"/>
      <c r="E55" s="106" t="s">
        <v>83</v>
      </c>
      <c r="F55" s="107">
        <v>18050</v>
      </c>
      <c r="G55" s="116">
        <v>18074</v>
      </c>
      <c r="H55" s="143">
        <v>19000</v>
      </c>
      <c r="I55" s="117">
        <v>20000</v>
      </c>
      <c r="J55" s="107"/>
      <c r="K55" s="138"/>
      <c r="L55" s="143"/>
      <c r="M55" s="139"/>
    </row>
    <row r="56" spans="1:13" ht="13.5" thickBot="1">
      <c r="A56" s="90" t="s">
        <v>30</v>
      </c>
      <c r="B56" s="68" t="s">
        <v>29</v>
      </c>
      <c r="C56" s="68"/>
      <c r="D56" s="98"/>
      <c r="E56" s="106" t="s">
        <v>84</v>
      </c>
      <c r="F56" s="107">
        <v>64000</v>
      </c>
      <c r="G56" s="116">
        <v>63280</v>
      </c>
      <c r="H56" s="143">
        <v>66000</v>
      </c>
      <c r="I56" s="117">
        <v>67000</v>
      </c>
      <c r="J56" s="107"/>
      <c r="K56" s="138"/>
      <c r="L56" s="143"/>
      <c r="M56" s="246"/>
    </row>
    <row r="57" spans="1:13" ht="18" customHeight="1" thickBot="1">
      <c r="A57" s="15" t="s">
        <v>31</v>
      </c>
      <c r="B57" s="16"/>
      <c r="C57" s="16"/>
      <c r="D57" s="17"/>
      <c r="E57" s="51" t="s">
        <v>85</v>
      </c>
      <c r="F57" s="15">
        <f>F58+F62+F64</f>
        <v>20986</v>
      </c>
      <c r="G57" s="56">
        <f>G58+G62+G64</f>
        <v>20430</v>
      </c>
      <c r="H57" s="192">
        <f>H58+H62+H64</f>
        <v>18800</v>
      </c>
      <c r="I57" s="18">
        <f>I58+I62+I64</f>
        <v>19300</v>
      </c>
      <c r="J57" s="15"/>
      <c r="K57" s="209"/>
      <c r="L57" s="192"/>
      <c r="M57" s="232"/>
    </row>
    <row r="58" spans="1:13" ht="12.75">
      <c r="A58" s="100" t="s">
        <v>31</v>
      </c>
      <c r="B58" s="66" t="s">
        <v>26</v>
      </c>
      <c r="C58" s="66"/>
      <c r="D58" s="98" t="s">
        <v>45</v>
      </c>
      <c r="E58" s="126" t="s">
        <v>86</v>
      </c>
      <c r="F58" s="161">
        <v>12346</v>
      </c>
      <c r="G58" s="125">
        <f>SUM(G59:G61)</f>
        <v>12330</v>
      </c>
      <c r="H58" s="195">
        <f>SUM(H59:H61)</f>
        <v>12500</v>
      </c>
      <c r="I58" s="102">
        <f>SUM(I59:I61)</f>
        <v>13000</v>
      </c>
      <c r="J58" s="88"/>
      <c r="K58" s="215"/>
      <c r="L58" s="197"/>
      <c r="M58" s="66"/>
    </row>
    <row r="59" spans="1:13" ht="12.75">
      <c r="A59" s="120"/>
      <c r="B59" s="68"/>
      <c r="C59" s="68"/>
      <c r="D59" s="98"/>
      <c r="E59" s="159" t="s">
        <v>121</v>
      </c>
      <c r="F59" s="160">
        <v>2844</v>
      </c>
      <c r="G59" s="171">
        <v>2850</v>
      </c>
      <c r="H59" s="196">
        <v>3000</v>
      </c>
      <c r="I59" s="172">
        <v>3000</v>
      </c>
      <c r="J59" s="90"/>
      <c r="K59" s="211"/>
      <c r="L59" s="142"/>
      <c r="M59" s="68"/>
    </row>
    <row r="60" spans="1:13" ht="12.75">
      <c r="A60" s="120"/>
      <c r="B60" s="68"/>
      <c r="C60" s="68"/>
      <c r="D60" s="98"/>
      <c r="E60" s="159" t="s">
        <v>125</v>
      </c>
      <c r="F60" s="160">
        <v>984</v>
      </c>
      <c r="G60" s="171">
        <v>980</v>
      </c>
      <c r="H60" s="196">
        <v>1000</v>
      </c>
      <c r="I60" s="172">
        <v>1000</v>
      </c>
      <c r="J60" s="90"/>
      <c r="K60" s="211"/>
      <c r="L60" s="105"/>
      <c r="M60" s="68"/>
    </row>
    <row r="61" spans="1:13" ht="12.75">
      <c r="A61" s="90"/>
      <c r="B61" s="68"/>
      <c r="C61" s="68"/>
      <c r="D61" s="98"/>
      <c r="E61" s="104" t="s">
        <v>126</v>
      </c>
      <c r="F61" s="120">
        <v>8518</v>
      </c>
      <c r="G61" s="105">
        <v>8500</v>
      </c>
      <c r="H61" s="142">
        <v>8500</v>
      </c>
      <c r="I61" s="94">
        <v>9000</v>
      </c>
      <c r="J61" s="90"/>
      <c r="K61" s="211"/>
      <c r="L61" s="105"/>
      <c r="M61" s="68"/>
    </row>
    <row r="62" spans="1:13" ht="12.75">
      <c r="A62" s="90" t="s">
        <v>31</v>
      </c>
      <c r="B62" s="68" t="s">
        <v>27</v>
      </c>
      <c r="C62" s="68"/>
      <c r="D62" s="98" t="s">
        <v>45</v>
      </c>
      <c r="E62" s="106" t="s">
        <v>87</v>
      </c>
      <c r="F62" s="107">
        <v>8540</v>
      </c>
      <c r="G62" s="116">
        <v>8000</v>
      </c>
      <c r="H62" s="143">
        <v>6000</v>
      </c>
      <c r="I62" s="117">
        <v>6000</v>
      </c>
      <c r="J62" s="90"/>
      <c r="K62" s="211"/>
      <c r="L62" s="105"/>
      <c r="M62" s="68"/>
    </row>
    <row r="63" spans="1:13" ht="12.75">
      <c r="A63" s="90"/>
      <c r="B63" s="68"/>
      <c r="C63" s="68"/>
      <c r="D63" s="98"/>
      <c r="E63" s="153" t="s">
        <v>131</v>
      </c>
      <c r="F63" s="160">
        <v>8540</v>
      </c>
      <c r="G63" s="171">
        <v>8000</v>
      </c>
      <c r="H63" s="196">
        <v>6000</v>
      </c>
      <c r="I63" s="172">
        <v>6000</v>
      </c>
      <c r="J63" s="90"/>
      <c r="K63" s="211"/>
      <c r="L63" s="105"/>
      <c r="M63" s="68"/>
    </row>
    <row r="64" spans="1:13" ht="12.75">
      <c r="A64" s="90" t="s">
        <v>31</v>
      </c>
      <c r="B64" s="68" t="s">
        <v>28</v>
      </c>
      <c r="C64" s="68"/>
      <c r="D64" s="98" t="s">
        <v>45</v>
      </c>
      <c r="E64" s="106" t="s">
        <v>88</v>
      </c>
      <c r="F64" s="107">
        <f>SUM(F65)</f>
        <v>100</v>
      </c>
      <c r="G64" s="116">
        <v>100</v>
      </c>
      <c r="H64" s="143">
        <v>300</v>
      </c>
      <c r="I64" s="117">
        <v>300</v>
      </c>
      <c r="J64" s="90"/>
      <c r="K64" s="211"/>
      <c r="L64" s="105"/>
      <c r="M64" s="68"/>
    </row>
    <row r="65" spans="1:13" ht="13.5" thickBot="1">
      <c r="A65" s="99"/>
      <c r="B65" s="71"/>
      <c r="C65" s="71"/>
      <c r="D65" s="108"/>
      <c r="E65" s="109" t="s">
        <v>126</v>
      </c>
      <c r="F65" s="99">
        <v>100</v>
      </c>
      <c r="G65" s="110">
        <v>100</v>
      </c>
      <c r="H65" s="191">
        <v>300</v>
      </c>
      <c r="I65" s="119">
        <v>300</v>
      </c>
      <c r="J65" s="99"/>
      <c r="K65" s="216"/>
      <c r="L65" s="110"/>
      <c r="M65" s="71"/>
    </row>
    <row r="66" spans="1:13" ht="25.5" customHeight="1" thickBot="1">
      <c r="A66" s="21" t="s">
        <v>32</v>
      </c>
      <c r="B66" s="16"/>
      <c r="C66" s="16"/>
      <c r="D66" s="17"/>
      <c r="E66" s="51" t="s">
        <v>46</v>
      </c>
      <c r="F66" s="15">
        <f>F67+F72+F74</f>
        <v>43857</v>
      </c>
      <c r="G66" s="56">
        <f>G67+G72+G74</f>
        <v>43700</v>
      </c>
      <c r="H66" s="192">
        <f>H67+H72+H74</f>
        <v>44050</v>
      </c>
      <c r="I66" s="18">
        <f>I67+I72+I74</f>
        <v>44700</v>
      </c>
      <c r="J66" s="15">
        <f>J67+J72+J74</f>
        <v>83861</v>
      </c>
      <c r="K66" s="209"/>
      <c r="L66" s="192"/>
      <c r="M66" s="232"/>
    </row>
    <row r="67" spans="1:13" ht="12.75">
      <c r="A67" s="100" t="s">
        <v>32</v>
      </c>
      <c r="B67" s="66" t="s">
        <v>26</v>
      </c>
      <c r="C67" s="66"/>
      <c r="D67" s="112" t="s">
        <v>47</v>
      </c>
      <c r="E67" s="124" t="s">
        <v>89</v>
      </c>
      <c r="F67" s="103">
        <v>43307</v>
      </c>
      <c r="G67" s="125">
        <f>SUM(G68:G70)</f>
        <v>43250</v>
      </c>
      <c r="H67" s="195">
        <f>SUM(H68:H70)</f>
        <v>43500</v>
      </c>
      <c r="I67" s="102">
        <f>SUM(I68:I70)</f>
        <v>44150</v>
      </c>
      <c r="J67" s="103">
        <v>83861</v>
      </c>
      <c r="K67" s="214"/>
      <c r="L67" s="125"/>
      <c r="M67" s="247"/>
    </row>
    <row r="68" spans="1:13" ht="12.75">
      <c r="A68" s="120"/>
      <c r="B68" s="68"/>
      <c r="C68" s="68"/>
      <c r="D68" s="98"/>
      <c r="E68" s="153" t="s">
        <v>120</v>
      </c>
      <c r="F68" s="160">
        <v>8784</v>
      </c>
      <c r="G68" s="171">
        <v>8780</v>
      </c>
      <c r="H68" s="196">
        <v>8900</v>
      </c>
      <c r="I68" s="172">
        <v>9000</v>
      </c>
      <c r="J68" s="107">
        <f>SUM(J69)</f>
        <v>0</v>
      </c>
      <c r="K68" s="138"/>
      <c r="L68" s="116"/>
      <c r="M68" s="139"/>
    </row>
    <row r="69" spans="1:13" ht="12.75">
      <c r="A69" s="90"/>
      <c r="B69" s="68"/>
      <c r="C69" s="68"/>
      <c r="D69" s="98"/>
      <c r="E69" s="104" t="s">
        <v>125</v>
      </c>
      <c r="F69" s="90">
        <v>3116</v>
      </c>
      <c r="G69" s="105">
        <v>3070</v>
      </c>
      <c r="H69" s="142">
        <v>3100</v>
      </c>
      <c r="I69" s="94">
        <v>3150</v>
      </c>
      <c r="J69" s="90"/>
      <c r="K69" s="211"/>
      <c r="L69" s="105"/>
      <c r="M69" s="68"/>
    </row>
    <row r="70" spans="1:13" ht="12.75">
      <c r="A70" s="90"/>
      <c r="B70" s="68"/>
      <c r="C70" s="68"/>
      <c r="D70" s="101"/>
      <c r="E70" s="104" t="s">
        <v>127</v>
      </c>
      <c r="F70" s="90">
        <v>31407</v>
      </c>
      <c r="G70" s="105">
        <v>31400</v>
      </c>
      <c r="H70" s="142">
        <v>31500</v>
      </c>
      <c r="I70" s="94">
        <v>32000</v>
      </c>
      <c r="J70" s="90"/>
      <c r="K70" s="211"/>
      <c r="L70" s="105"/>
      <c r="M70" s="68"/>
    </row>
    <row r="71" spans="1:13" ht="12.75">
      <c r="A71" s="90"/>
      <c r="B71" s="68"/>
      <c r="C71" s="68"/>
      <c r="D71" s="101"/>
      <c r="E71" s="104" t="s">
        <v>104</v>
      </c>
      <c r="F71" s="90"/>
      <c r="G71" s="105"/>
      <c r="H71" s="142"/>
      <c r="I71" s="94"/>
      <c r="J71" s="90">
        <v>83861</v>
      </c>
      <c r="K71" s="211"/>
      <c r="L71" s="105"/>
      <c r="M71" s="163"/>
    </row>
    <row r="72" spans="1:13" ht="12.75">
      <c r="A72" s="90" t="s">
        <v>32</v>
      </c>
      <c r="B72" s="68" t="s">
        <v>27</v>
      </c>
      <c r="C72" s="68"/>
      <c r="D72" s="66" t="s">
        <v>23</v>
      </c>
      <c r="E72" s="106" t="s">
        <v>90</v>
      </c>
      <c r="F72" s="107">
        <f>F73</f>
        <v>300</v>
      </c>
      <c r="G72" s="116">
        <v>250</v>
      </c>
      <c r="H72" s="143">
        <v>300</v>
      </c>
      <c r="I72" s="117">
        <v>300</v>
      </c>
      <c r="J72" s="107"/>
      <c r="K72" s="138"/>
      <c r="L72" s="116"/>
      <c r="M72" s="139"/>
    </row>
    <row r="73" spans="1:13" ht="13.5" thickBot="1">
      <c r="A73" s="90"/>
      <c r="B73" s="68"/>
      <c r="C73" s="68"/>
      <c r="D73" s="98"/>
      <c r="E73" s="153" t="s">
        <v>131</v>
      </c>
      <c r="F73" s="160">
        <v>300</v>
      </c>
      <c r="G73" s="171">
        <v>250</v>
      </c>
      <c r="H73" s="196">
        <v>300</v>
      </c>
      <c r="I73" s="172">
        <v>350</v>
      </c>
      <c r="J73" s="107"/>
      <c r="K73" s="138"/>
      <c r="L73" s="116"/>
      <c r="M73" s="139"/>
    </row>
    <row r="74" spans="1:13" ht="12.75">
      <c r="A74" s="90" t="s">
        <v>32</v>
      </c>
      <c r="B74" s="68" t="s">
        <v>28</v>
      </c>
      <c r="C74" s="68"/>
      <c r="D74" s="112" t="s">
        <v>92</v>
      </c>
      <c r="E74" s="106" t="s">
        <v>91</v>
      </c>
      <c r="F74" s="107">
        <v>250</v>
      </c>
      <c r="G74" s="116">
        <v>200</v>
      </c>
      <c r="H74" s="143">
        <v>250</v>
      </c>
      <c r="I74" s="117">
        <v>250</v>
      </c>
      <c r="J74" s="107"/>
      <c r="K74" s="138"/>
      <c r="L74" s="116"/>
      <c r="M74" s="139"/>
    </row>
    <row r="75" spans="1:13" ht="13.5" thickBot="1">
      <c r="A75" s="90"/>
      <c r="B75" s="68"/>
      <c r="C75" s="68"/>
      <c r="D75" s="98"/>
      <c r="E75" s="153" t="s">
        <v>126</v>
      </c>
      <c r="F75" s="160">
        <v>250</v>
      </c>
      <c r="G75" s="171">
        <v>200</v>
      </c>
      <c r="H75" s="196">
        <v>250</v>
      </c>
      <c r="I75" s="172">
        <v>250</v>
      </c>
      <c r="J75" s="107"/>
      <c r="K75" s="138"/>
      <c r="L75" s="116"/>
      <c r="M75" s="246"/>
    </row>
    <row r="76" spans="1:13" ht="24.75" customHeight="1" thickBot="1">
      <c r="A76" s="21" t="s">
        <v>38</v>
      </c>
      <c r="B76" s="16"/>
      <c r="C76" s="16"/>
      <c r="D76" s="16"/>
      <c r="E76" s="51" t="s">
        <v>93</v>
      </c>
      <c r="F76" s="21">
        <f>F77+F82+F84</f>
        <v>40784</v>
      </c>
      <c r="G76" s="56">
        <f>G77+G82+G84</f>
        <v>40690</v>
      </c>
      <c r="H76" s="192">
        <f>H77+H82+H84</f>
        <v>41250</v>
      </c>
      <c r="I76" s="146">
        <f>I77+I82+I84</f>
        <v>42150</v>
      </c>
      <c r="J76" s="15">
        <f>J77+J82+J84</f>
        <v>3000</v>
      </c>
      <c r="K76" s="209"/>
      <c r="L76" s="192"/>
      <c r="M76" s="232"/>
    </row>
    <row r="77" spans="1:13" ht="12.75">
      <c r="A77" s="88" t="s">
        <v>38</v>
      </c>
      <c r="B77" s="66" t="s">
        <v>26</v>
      </c>
      <c r="C77" s="66"/>
      <c r="D77" s="98" t="s">
        <v>48</v>
      </c>
      <c r="E77" s="124" t="s">
        <v>49</v>
      </c>
      <c r="F77" s="103">
        <f>SUM(F78:F80)</f>
        <v>16398</v>
      </c>
      <c r="G77" s="125">
        <f>SUM(G78:G80)</f>
        <v>16310</v>
      </c>
      <c r="H77" s="195">
        <f>SUM(H78:H80)</f>
        <v>16600</v>
      </c>
      <c r="I77" s="102">
        <f>SUM(I78:I80)</f>
        <v>16850</v>
      </c>
      <c r="J77" s="103">
        <v>3000</v>
      </c>
      <c r="K77" s="214"/>
      <c r="L77" s="125"/>
      <c r="M77" s="247"/>
    </row>
    <row r="78" spans="1:13" ht="12.75">
      <c r="A78" s="90"/>
      <c r="B78" s="68"/>
      <c r="C78" s="68"/>
      <c r="D78" s="68"/>
      <c r="E78" s="104" t="s">
        <v>120</v>
      </c>
      <c r="F78" s="90">
        <v>6982</v>
      </c>
      <c r="G78" s="105">
        <v>6980</v>
      </c>
      <c r="H78" s="142">
        <v>7100</v>
      </c>
      <c r="I78" s="94">
        <v>7200</v>
      </c>
      <c r="J78" s="90"/>
      <c r="K78" s="211"/>
      <c r="L78" s="105"/>
      <c r="M78" s="68"/>
    </row>
    <row r="79" spans="1:13" ht="12.75">
      <c r="A79" s="90"/>
      <c r="B79" s="68"/>
      <c r="C79" s="68"/>
      <c r="D79" s="68"/>
      <c r="E79" s="104" t="s">
        <v>125</v>
      </c>
      <c r="F79" s="90">
        <v>2530</v>
      </c>
      <c r="G79" s="105">
        <v>2450</v>
      </c>
      <c r="H79" s="142">
        <v>2500</v>
      </c>
      <c r="I79" s="94">
        <v>2550</v>
      </c>
      <c r="J79" s="90"/>
      <c r="K79" s="211"/>
      <c r="L79" s="105"/>
      <c r="M79" s="68"/>
    </row>
    <row r="80" spans="1:13" ht="12.75">
      <c r="A80" s="90"/>
      <c r="B80" s="68"/>
      <c r="C80" s="68"/>
      <c r="D80" s="68"/>
      <c r="E80" s="104" t="s">
        <v>127</v>
      </c>
      <c r="F80" s="90">
        <v>6886</v>
      </c>
      <c r="G80" s="105">
        <v>6880</v>
      </c>
      <c r="H80" s="142">
        <v>7000</v>
      </c>
      <c r="I80" s="94">
        <v>7100</v>
      </c>
      <c r="J80" s="90"/>
      <c r="K80" s="211"/>
      <c r="L80" s="105"/>
      <c r="M80" s="68"/>
    </row>
    <row r="81" spans="1:13" ht="12.75">
      <c r="A81" s="90"/>
      <c r="B81" s="68"/>
      <c r="C81" s="68"/>
      <c r="D81" s="68"/>
      <c r="E81" s="104" t="s">
        <v>105</v>
      </c>
      <c r="F81" s="90"/>
      <c r="G81" s="105"/>
      <c r="H81" s="142"/>
      <c r="I81" s="94"/>
      <c r="J81" s="90">
        <v>3000</v>
      </c>
      <c r="K81" s="211"/>
      <c r="L81" s="105"/>
      <c r="M81" s="68"/>
    </row>
    <row r="82" spans="1:13" ht="12.75">
      <c r="A82" s="90" t="s">
        <v>38</v>
      </c>
      <c r="B82" s="68" t="s">
        <v>27</v>
      </c>
      <c r="C82" s="68"/>
      <c r="D82" s="98" t="s">
        <v>48</v>
      </c>
      <c r="E82" s="106" t="s">
        <v>50</v>
      </c>
      <c r="F82" s="107">
        <f>SUM(F83:F83)</f>
        <v>24286</v>
      </c>
      <c r="G82" s="116">
        <v>24280</v>
      </c>
      <c r="H82" s="143">
        <v>24350</v>
      </c>
      <c r="I82" s="117">
        <v>25000</v>
      </c>
      <c r="J82" s="107">
        <f>SUM(J83:J83)</f>
        <v>0</v>
      </c>
      <c r="K82" s="138"/>
      <c r="L82" s="116"/>
      <c r="M82" s="139"/>
    </row>
    <row r="83" spans="1:13" ht="12.75">
      <c r="A83" s="90"/>
      <c r="B83" s="68"/>
      <c r="C83" s="68"/>
      <c r="D83" s="68"/>
      <c r="E83" s="104" t="s">
        <v>127</v>
      </c>
      <c r="F83" s="90">
        <v>24286</v>
      </c>
      <c r="G83" s="105">
        <v>24280</v>
      </c>
      <c r="H83" s="142">
        <v>24350</v>
      </c>
      <c r="I83" s="94">
        <v>25000</v>
      </c>
      <c r="J83" s="90"/>
      <c r="K83" s="211"/>
      <c r="L83" s="105"/>
      <c r="M83" s="105"/>
    </row>
    <row r="84" spans="1:13" ht="12.75">
      <c r="A84" s="90" t="s">
        <v>38</v>
      </c>
      <c r="B84" s="68" t="s">
        <v>28</v>
      </c>
      <c r="C84" s="68"/>
      <c r="D84" s="68"/>
      <c r="E84" s="117" t="s">
        <v>94</v>
      </c>
      <c r="F84" s="107">
        <f>SUM(F85:F85)</f>
        <v>100</v>
      </c>
      <c r="G84" s="116">
        <v>100</v>
      </c>
      <c r="H84" s="143">
        <v>300</v>
      </c>
      <c r="I84" s="117">
        <v>300</v>
      </c>
      <c r="J84" s="107">
        <f>SUM(J85:J85)</f>
        <v>0</v>
      </c>
      <c r="K84" s="138"/>
      <c r="L84" s="116"/>
      <c r="M84" s="116"/>
    </row>
    <row r="85" spans="1:13" ht="13.5" thickBot="1">
      <c r="A85" s="90"/>
      <c r="B85" s="68"/>
      <c r="C85" s="68"/>
      <c r="D85" s="68"/>
      <c r="E85" s="104">
        <v>630</v>
      </c>
      <c r="F85" s="90">
        <v>100</v>
      </c>
      <c r="G85" s="105">
        <v>100</v>
      </c>
      <c r="H85" s="142">
        <v>300</v>
      </c>
      <c r="I85" s="94">
        <v>300</v>
      </c>
      <c r="J85" s="90"/>
      <c r="K85" s="211"/>
      <c r="L85" s="105"/>
      <c r="M85" s="110"/>
    </row>
    <row r="86" spans="1:13" ht="13.5" thickBot="1">
      <c r="A86" s="15" t="s">
        <v>41</v>
      </c>
      <c r="B86" s="16"/>
      <c r="C86" s="16"/>
      <c r="D86" s="17"/>
      <c r="E86" s="51" t="s">
        <v>51</v>
      </c>
      <c r="F86" s="15">
        <f>F87+F91+F93+F97+F99</f>
        <v>28133</v>
      </c>
      <c r="G86" s="56">
        <f>G87+G91+G93+G97+G99</f>
        <v>23490</v>
      </c>
      <c r="H86" s="192">
        <f>H87+H91+H93+H97+H99</f>
        <v>24650</v>
      </c>
      <c r="I86" s="18">
        <f>I87+I91+I93+I97+I99</f>
        <v>25450</v>
      </c>
      <c r="J86" s="15">
        <f>J87+J91+J93</f>
        <v>0</v>
      </c>
      <c r="K86" s="209"/>
      <c r="L86" s="192"/>
      <c r="M86" s="232"/>
    </row>
    <row r="87" spans="1:13" ht="12.75">
      <c r="A87" s="121" t="s">
        <v>41</v>
      </c>
      <c r="B87" s="112" t="s">
        <v>26</v>
      </c>
      <c r="C87" s="112"/>
      <c r="D87" s="68" t="s">
        <v>52</v>
      </c>
      <c r="E87" s="122" t="s">
        <v>95</v>
      </c>
      <c r="F87" s="114">
        <f>SUM(F88:F90)</f>
        <v>19500</v>
      </c>
      <c r="G87" s="115">
        <f>SUM(G88:G90)</f>
        <v>19290</v>
      </c>
      <c r="H87" s="193">
        <f>SUM(H88:H90)</f>
        <v>19600</v>
      </c>
      <c r="I87" s="113">
        <f>SUM(I88:I90)</f>
        <v>20200</v>
      </c>
      <c r="J87" s="121"/>
      <c r="K87" s="213"/>
      <c r="L87" s="123"/>
      <c r="M87" s="66"/>
    </row>
    <row r="88" spans="1:13" ht="12.75">
      <c r="A88" s="90"/>
      <c r="B88" s="68"/>
      <c r="C88" s="68"/>
      <c r="D88" s="98"/>
      <c r="E88" s="153" t="s">
        <v>120</v>
      </c>
      <c r="F88" s="90">
        <v>11886</v>
      </c>
      <c r="G88" s="105">
        <v>11890</v>
      </c>
      <c r="H88" s="197">
        <v>12000</v>
      </c>
      <c r="I88" s="127">
        <v>12500</v>
      </c>
      <c r="J88" s="90"/>
      <c r="K88" s="211"/>
      <c r="L88" s="105"/>
      <c r="M88" s="68"/>
    </row>
    <row r="89" spans="1:13" ht="12.75">
      <c r="A89" s="90"/>
      <c r="B89" s="68"/>
      <c r="C89" s="68"/>
      <c r="D89" s="98"/>
      <c r="E89" s="153" t="s">
        <v>125</v>
      </c>
      <c r="F89" s="90">
        <v>4117</v>
      </c>
      <c r="G89" s="105">
        <v>4100</v>
      </c>
      <c r="H89" s="197">
        <v>4200</v>
      </c>
      <c r="I89" s="127">
        <v>4300</v>
      </c>
      <c r="J89" s="90"/>
      <c r="K89" s="211"/>
      <c r="L89" s="105"/>
      <c r="M89" s="68"/>
    </row>
    <row r="90" spans="1:13" ht="12.75">
      <c r="A90" s="90"/>
      <c r="B90" s="68"/>
      <c r="C90" s="68"/>
      <c r="D90" s="98"/>
      <c r="E90" s="104" t="s">
        <v>126</v>
      </c>
      <c r="F90" s="90">
        <v>3497</v>
      </c>
      <c r="G90" s="105">
        <v>3300</v>
      </c>
      <c r="H90" s="197">
        <v>3400</v>
      </c>
      <c r="I90" s="127">
        <v>3400</v>
      </c>
      <c r="J90" s="90"/>
      <c r="K90" s="211"/>
      <c r="L90" s="105"/>
      <c r="M90" s="68"/>
    </row>
    <row r="91" spans="1:13" ht="12.75">
      <c r="A91" s="90" t="s">
        <v>41</v>
      </c>
      <c r="B91" s="68" t="s">
        <v>27</v>
      </c>
      <c r="C91" s="68"/>
      <c r="D91" s="68" t="s">
        <v>52</v>
      </c>
      <c r="E91" s="106" t="s">
        <v>96</v>
      </c>
      <c r="F91" s="107">
        <f>F92</f>
        <v>1084</v>
      </c>
      <c r="G91" s="116">
        <v>1080</v>
      </c>
      <c r="H91" s="195">
        <v>1200</v>
      </c>
      <c r="I91" s="102">
        <v>1300</v>
      </c>
      <c r="J91" s="90"/>
      <c r="K91" s="211"/>
      <c r="L91" s="105"/>
      <c r="M91" s="68"/>
    </row>
    <row r="92" spans="1:13" ht="12.75">
      <c r="A92" s="90"/>
      <c r="B92" s="68"/>
      <c r="C92" s="68"/>
      <c r="D92" s="98"/>
      <c r="E92" s="153" t="s">
        <v>135</v>
      </c>
      <c r="F92" s="90">
        <v>1084</v>
      </c>
      <c r="G92" s="105">
        <v>1080</v>
      </c>
      <c r="H92" s="197">
        <v>1200</v>
      </c>
      <c r="I92" s="127">
        <v>1300</v>
      </c>
      <c r="J92" s="90"/>
      <c r="K92" s="211"/>
      <c r="L92" s="105"/>
      <c r="M92" s="68"/>
    </row>
    <row r="93" spans="1:13" ht="12.75">
      <c r="A93" s="68" t="s">
        <v>41</v>
      </c>
      <c r="B93" s="68" t="s">
        <v>28</v>
      </c>
      <c r="C93" s="68"/>
      <c r="D93" s="98" t="s">
        <v>37</v>
      </c>
      <c r="E93" s="166" t="s">
        <v>98</v>
      </c>
      <c r="F93" s="139">
        <f>SUM(F94:F96)</f>
        <v>5220</v>
      </c>
      <c r="G93" s="116">
        <v>800</v>
      </c>
      <c r="H93" s="116">
        <f>SUM(H94:H95)</f>
        <v>1350</v>
      </c>
      <c r="I93" s="139">
        <f>SUM(I94:I95)</f>
        <v>1350</v>
      </c>
      <c r="J93" s="68"/>
      <c r="K93" s="68"/>
      <c r="L93" s="105"/>
      <c r="M93" s="68"/>
    </row>
    <row r="94" spans="1:13" ht="12.75">
      <c r="A94" s="68"/>
      <c r="B94" s="68"/>
      <c r="C94" s="68"/>
      <c r="D94" s="98"/>
      <c r="E94" s="167" t="s">
        <v>121</v>
      </c>
      <c r="F94" s="168">
        <v>3720</v>
      </c>
      <c r="G94" s="171">
        <v>600</v>
      </c>
      <c r="H94" s="171">
        <v>1000</v>
      </c>
      <c r="I94" s="168">
        <v>1000</v>
      </c>
      <c r="J94" s="68"/>
      <c r="K94" s="68"/>
      <c r="L94" s="105"/>
      <c r="M94" s="68"/>
    </row>
    <row r="95" spans="1:13" ht="12.75">
      <c r="A95" s="68"/>
      <c r="B95" s="68"/>
      <c r="C95" s="68"/>
      <c r="D95" s="98"/>
      <c r="E95" s="167" t="s">
        <v>125</v>
      </c>
      <c r="F95" s="168">
        <v>1500</v>
      </c>
      <c r="G95" s="171">
        <v>200</v>
      </c>
      <c r="H95" s="171">
        <v>350</v>
      </c>
      <c r="I95" s="168">
        <v>350</v>
      </c>
      <c r="J95" s="68"/>
      <c r="K95" s="68"/>
      <c r="L95" s="105"/>
      <c r="M95" s="68"/>
    </row>
    <row r="96" spans="1:13" ht="12.75">
      <c r="A96" s="68"/>
      <c r="B96" s="68"/>
      <c r="C96" s="68"/>
      <c r="D96" s="68"/>
      <c r="E96" s="148" t="s">
        <v>126</v>
      </c>
      <c r="F96" s="68">
        <v>0</v>
      </c>
      <c r="G96" s="105">
        <v>0</v>
      </c>
      <c r="H96" s="105"/>
      <c r="I96" s="68"/>
      <c r="J96" s="68"/>
      <c r="K96" s="68"/>
      <c r="L96" s="105"/>
      <c r="M96" s="68"/>
    </row>
    <row r="97" spans="1:13" ht="12.75">
      <c r="A97" s="68" t="s">
        <v>41</v>
      </c>
      <c r="B97" s="68" t="s">
        <v>29</v>
      </c>
      <c r="C97" s="68"/>
      <c r="D97" s="68" t="s">
        <v>52</v>
      </c>
      <c r="E97" s="162" t="s">
        <v>53</v>
      </c>
      <c r="F97" s="163">
        <v>1405</v>
      </c>
      <c r="G97" s="174">
        <v>1400</v>
      </c>
      <c r="H97" s="174">
        <v>1500</v>
      </c>
      <c r="I97" s="163">
        <v>1500</v>
      </c>
      <c r="J97" s="68"/>
      <c r="K97" s="68"/>
      <c r="L97" s="105"/>
      <c r="M97" s="68"/>
    </row>
    <row r="98" spans="1:13" ht="12.75">
      <c r="A98" s="68"/>
      <c r="B98" s="68"/>
      <c r="C98" s="68"/>
      <c r="D98" s="68"/>
      <c r="E98" s="148" t="s">
        <v>136</v>
      </c>
      <c r="F98" s="68">
        <v>1405</v>
      </c>
      <c r="G98" s="105">
        <v>1400</v>
      </c>
      <c r="H98" s="105">
        <v>1500</v>
      </c>
      <c r="I98" s="68">
        <v>1500</v>
      </c>
      <c r="J98" s="68"/>
      <c r="K98" s="68"/>
      <c r="L98" s="105"/>
      <c r="M98" s="68"/>
    </row>
    <row r="99" spans="1:13" ht="12.75">
      <c r="A99" s="68" t="s">
        <v>41</v>
      </c>
      <c r="B99" s="68" t="s">
        <v>30</v>
      </c>
      <c r="C99" s="68"/>
      <c r="D99" s="68" t="s">
        <v>54</v>
      </c>
      <c r="E99" s="162" t="s">
        <v>97</v>
      </c>
      <c r="F99" s="163">
        <v>924</v>
      </c>
      <c r="G99" s="174">
        <v>920</v>
      </c>
      <c r="H99" s="174">
        <v>1000</v>
      </c>
      <c r="I99" s="163">
        <v>1100</v>
      </c>
      <c r="J99" s="68"/>
      <c r="K99" s="68"/>
      <c r="L99" s="105"/>
      <c r="M99" s="68"/>
    </row>
    <row r="100" spans="1:13" ht="13.5" thickBot="1">
      <c r="A100" s="68"/>
      <c r="B100" s="68"/>
      <c r="C100" s="71"/>
      <c r="D100" s="71"/>
      <c r="E100" s="249" t="s">
        <v>136</v>
      </c>
      <c r="F100" s="71">
        <v>924</v>
      </c>
      <c r="G100" s="110">
        <v>920</v>
      </c>
      <c r="H100" s="110">
        <v>1000</v>
      </c>
      <c r="I100" s="71">
        <v>1100</v>
      </c>
      <c r="J100" s="71"/>
      <c r="K100" s="71"/>
      <c r="L100" s="110"/>
      <c r="M100" s="71"/>
    </row>
    <row r="101" spans="1:13" ht="27.75" customHeight="1" thickBot="1">
      <c r="A101" s="164"/>
      <c r="B101" s="165"/>
      <c r="C101" s="24"/>
      <c r="D101" s="250"/>
      <c r="E101" s="251" t="s">
        <v>55</v>
      </c>
      <c r="F101" s="24">
        <f>F5+F20+F39+F45+F52+F57+F66+F76+F86</f>
        <v>895326</v>
      </c>
      <c r="G101" s="252">
        <f>G5+G20+G39+G45+G52+G57+G66+G76+G86</f>
        <v>815494</v>
      </c>
      <c r="H101" s="253">
        <f>H5+H20+H39+H45+H52+H57+H66+H76+H86</f>
        <v>838755</v>
      </c>
      <c r="I101" s="251">
        <f>I5+I20+I39+I45+I52+I57+I66+I76+I86</f>
        <v>866665</v>
      </c>
      <c r="J101" s="24">
        <f>J5+J20+J39+J45+J52+J57+J66+J76+J86</f>
        <v>296413</v>
      </c>
      <c r="K101" s="254">
        <v>12330</v>
      </c>
      <c r="L101" s="253"/>
      <c r="M101" s="248"/>
    </row>
    <row r="102" ht="13.5" thickBot="1"/>
    <row r="103" spans="5:11" ht="27" thickBot="1">
      <c r="E103" s="24" t="s">
        <v>56</v>
      </c>
      <c r="F103" s="30" t="s">
        <v>140</v>
      </c>
      <c r="G103" s="14" t="s">
        <v>138</v>
      </c>
      <c r="H103" s="198">
        <v>2012</v>
      </c>
      <c r="I103" s="31">
        <v>2013</v>
      </c>
      <c r="J103" s="25"/>
      <c r="K103" s="25"/>
    </row>
    <row r="104" spans="5:9" ht="15.75">
      <c r="E104" s="27" t="s">
        <v>57</v>
      </c>
      <c r="F104" s="41">
        <v>908241</v>
      </c>
      <c r="G104" s="41">
        <v>871070</v>
      </c>
      <c r="H104" s="199">
        <v>895380</v>
      </c>
      <c r="I104" s="45">
        <v>912980</v>
      </c>
    </row>
    <row r="105" spans="5:9" ht="15.75">
      <c r="E105" s="26" t="s">
        <v>58</v>
      </c>
      <c r="F105" s="42">
        <v>27405</v>
      </c>
      <c r="G105" s="42">
        <v>360</v>
      </c>
      <c r="H105" s="199"/>
      <c r="I105" s="45"/>
    </row>
    <row r="106" spans="5:9" ht="16.5" thickBot="1">
      <c r="E106" s="32" t="s">
        <v>59</v>
      </c>
      <c r="F106" s="43">
        <v>266476</v>
      </c>
      <c r="G106" s="43">
        <v>0</v>
      </c>
      <c r="H106" s="200"/>
      <c r="I106" s="45"/>
    </row>
    <row r="107" spans="5:9" ht="16.5" thickBot="1">
      <c r="E107" s="24" t="s">
        <v>61</v>
      </c>
      <c r="F107" s="44">
        <f>SUM(F104:F106)</f>
        <v>1202122</v>
      </c>
      <c r="G107" s="44">
        <f>SUM(G104:G106)</f>
        <v>871430</v>
      </c>
      <c r="H107" s="57">
        <f>SUM(H104:H106)</f>
        <v>895380</v>
      </c>
      <c r="I107" s="44">
        <f>SUM(I104:I106)</f>
        <v>912980</v>
      </c>
    </row>
    <row r="108" spans="5:9" ht="16.5" thickBot="1">
      <c r="E108" s="34"/>
      <c r="F108" s="35"/>
      <c r="G108" s="58"/>
      <c r="H108" s="201"/>
      <c r="I108" s="36"/>
    </row>
    <row r="109" spans="5:9" ht="27" thickBot="1">
      <c r="E109" s="24" t="s">
        <v>56</v>
      </c>
      <c r="F109" s="30" t="s">
        <v>140</v>
      </c>
      <c r="G109" s="14" t="s">
        <v>139</v>
      </c>
      <c r="H109" s="198">
        <v>2012</v>
      </c>
      <c r="I109" s="31">
        <v>2013</v>
      </c>
    </row>
    <row r="110" spans="5:9" ht="15.75">
      <c r="E110" s="27" t="s">
        <v>57</v>
      </c>
      <c r="F110" s="28">
        <v>895326</v>
      </c>
      <c r="G110" s="28">
        <v>815494</v>
      </c>
      <c r="H110" s="202">
        <v>838755</v>
      </c>
      <c r="I110" s="29">
        <v>866665</v>
      </c>
    </row>
    <row r="111" spans="5:9" ht="15.75">
      <c r="E111" s="26" t="s">
        <v>58</v>
      </c>
      <c r="F111" s="22">
        <v>296413</v>
      </c>
      <c r="G111" s="22">
        <v>12330</v>
      </c>
      <c r="H111" s="202"/>
      <c r="I111" s="29"/>
    </row>
    <row r="112" spans="5:9" ht="16.5" thickBot="1">
      <c r="E112" s="32" t="s">
        <v>137</v>
      </c>
      <c r="F112" s="33">
        <v>10000</v>
      </c>
      <c r="G112" s="33">
        <v>25000</v>
      </c>
      <c r="H112" s="201">
        <v>30000</v>
      </c>
      <c r="I112" s="29">
        <v>30000</v>
      </c>
    </row>
    <row r="113" spans="5:9" ht="16.5" thickBot="1">
      <c r="E113" s="37" t="s">
        <v>60</v>
      </c>
      <c r="F113" s="38">
        <f>F110+F111+F112</f>
        <v>1201739</v>
      </c>
      <c r="G113" s="59">
        <f>SUM(G110:G112)</f>
        <v>852824</v>
      </c>
      <c r="H113" s="203">
        <f>SUM(H110:H112)</f>
        <v>868755</v>
      </c>
      <c r="I113" s="39">
        <f>SUM(I110:I112)</f>
        <v>896665</v>
      </c>
    </row>
    <row r="114" spans="5:9" ht="16.5" thickBot="1">
      <c r="E114" s="40" t="s">
        <v>107</v>
      </c>
      <c r="F114" s="44">
        <f>F107-F113</f>
        <v>383</v>
      </c>
      <c r="G114" s="57">
        <f>G107-G113</f>
        <v>18606</v>
      </c>
      <c r="H114" s="57">
        <f>H107-H113</f>
        <v>26625</v>
      </c>
      <c r="I114" s="44">
        <f>I107-I113</f>
        <v>16315</v>
      </c>
    </row>
    <row r="116" spans="4:11" ht="12.75">
      <c r="D116" s="150" t="s">
        <v>148</v>
      </c>
      <c r="F116" s="258" t="s">
        <v>144</v>
      </c>
      <c r="K116" t="s">
        <v>146</v>
      </c>
    </row>
    <row r="117" spans="4:11" ht="12.75">
      <c r="D117" s="150" t="s">
        <v>108</v>
      </c>
      <c r="F117" s="258" t="s">
        <v>145</v>
      </c>
      <c r="K117" t="s">
        <v>147</v>
      </c>
    </row>
    <row r="119" ht="12.75">
      <c r="F119" s="150"/>
    </row>
  </sheetData>
  <mergeCells count="3">
    <mergeCell ref="A3:E4"/>
    <mergeCell ref="J3:M3"/>
    <mergeCell ref="F3:I3"/>
  </mergeCells>
  <printOptions/>
  <pageMargins left="0.47" right="0.39" top="1" bottom="1" header="0.4921259845" footer="0.4921259845"/>
  <pageSetup firstPageNumber="2" useFirstPageNumber="1" horizontalDpi="600" verticalDpi="600" orientation="landscape" paperSize="9" r:id="rId1"/>
  <headerFooter alignWithMargins="0"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Miestny Urad Raca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Peskova</dc:creator>
  <cp:keywords/>
  <dc:description/>
  <cp:lastModifiedBy>OUSG</cp:lastModifiedBy>
  <cp:lastPrinted>2010-11-24T06:41:09Z</cp:lastPrinted>
  <dcterms:created xsi:type="dcterms:W3CDTF">2009-03-06T09:59:21Z</dcterms:created>
  <dcterms:modified xsi:type="dcterms:W3CDTF">2010-11-25T05:33:36Z</dcterms:modified>
  <cp:category/>
  <cp:version/>
  <cp:contentType/>
  <cp:contentStatus/>
</cp:coreProperties>
</file>